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6" windowWidth="11112" windowHeight="6408" tabRatio="799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<sst xmlns="http://schemas.openxmlformats.org/spreadsheetml/2006/main" count="42" uniqueCount="36">
  <si>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>УУТЭ</t>
  </si>
  <si>
    <t>№</t>
  </si>
  <si>
    <t>Наименование улицы, номер дома.</t>
  </si>
  <si>
    <t>Этажность</t>
  </si>
  <si>
    <t>Кол-во квартир</t>
  </si>
  <si>
    <t>Кол-во лифтов</t>
  </si>
  <si>
    <t xml:space="preserve"> Общая пол.S кв.</t>
  </si>
  <si>
    <t>ИТОГО</t>
  </si>
  <si>
    <t>содержание</t>
  </si>
  <si>
    <t>текущий рем.</t>
  </si>
  <si>
    <t>Мира,33</t>
  </si>
  <si>
    <t>Мира,43</t>
  </si>
  <si>
    <t>Итого:</t>
  </si>
  <si>
    <t>Мира,31</t>
  </si>
  <si>
    <t>Мира,35</t>
  </si>
  <si>
    <t>Мира,37</t>
  </si>
  <si>
    <t>Мира,39</t>
  </si>
  <si>
    <t>Мира,41</t>
  </si>
  <si>
    <t>Всего:</t>
  </si>
  <si>
    <t>К.Маркса ,22</t>
  </si>
  <si>
    <t>Мира ,45</t>
  </si>
  <si>
    <t>Королёва ,4</t>
  </si>
  <si>
    <t>Королёва,6</t>
  </si>
  <si>
    <t>Королёва ,8</t>
  </si>
  <si>
    <t>Королёва ,10</t>
  </si>
  <si>
    <t xml:space="preserve">              (-)  </t>
  </si>
  <si>
    <t>долг</t>
  </si>
  <si>
    <t>переплата</t>
  </si>
  <si>
    <t xml:space="preserve">            (+)</t>
  </si>
  <si>
    <t>Начисленно населению (руб)</t>
  </si>
  <si>
    <t>Оплачено населением (руб)</t>
  </si>
  <si>
    <t xml:space="preserve">Анализ  поступления(руб)  </t>
  </si>
  <si>
    <t>Девятиэтажные дома  с благоустройством с лифтом</t>
  </si>
  <si>
    <t xml:space="preserve"> Пятиэтажные дома с благоустройствм  без лифта</t>
  </si>
  <si>
    <t>вывоз мусора</t>
  </si>
  <si>
    <t xml:space="preserve">ДОХОДЫ  по  ООО "РиСОЖ-4"   за    январь- декабрь  2014 года.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</si>
</sst>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9"/>
      <color indexed="15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left" vertical="center"/>
    </xf>
    <xf numFmtId="0" fontId="4" fillId="0" borderId="16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2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4.375" style="0" customWidth="1"/>
    <col min="3" max="3" width="5.625" style="0" customWidth="1"/>
    <col min="4" max="4" width="4.125" style="0" hidden="1" customWidth="1"/>
    <col min="5" max="5" width="5.50390625" style="0" hidden="1" customWidth="1"/>
    <col min="6" max="6" width="4.125" style="0" hidden="1" customWidth="1"/>
    <col min="7" max="7" width="7.875" style="0" customWidth="1"/>
    <col min="8" max="8" width="11.625" style="0" customWidth="1"/>
    <col min="9" max="9" width="10.375" style="0" customWidth="1"/>
    <col min="10" max="10" width="11.125" style="0" customWidth="1"/>
    <col min="11" max="11" width="10.375" style="0" hidden="1" customWidth="1"/>
    <col min="12" max="12" width="11.875" style="0" customWidth="1"/>
    <col min="13" max="13" width="11.50390625" style="0" customWidth="1"/>
    <col min="14" max="14" width="10.375" style="0" customWidth="1"/>
    <col min="15" max="15" width="11.00390625" style="0" customWidth="1"/>
    <col min="16" max="16" width="0.5" style="0" hidden="1" customWidth="1"/>
    <col min="17" max="18" width="11.375" style="0" customWidth="1"/>
  </cols>
  <sheetData>
    <row r="1" spans="1:18" ht="45.75" customHeight="1">
      <c r="A1" s="1"/>
      <c r="C1" s="34" t="s">
        <v>35</v>
      </c>
      <c r="D1" s="34"/>
      <c r="E1" s="34"/>
      <c r="F1" s="34"/>
      <c r="G1" s="35"/>
      <c r="H1" s="35"/>
      <c r="I1" s="35"/>
      <c r="J1" s="35"/>
      <c r="K1" s="35"/>
      <c r="L1" s="35"/>
      <c r="M1" s="35"/>
      <c r="N1" s="17"/>
      <c r="O1" s="17"/>
      <c r="P1" s="17"/>
      <c r="Q1" s="17"/>
      <c r="R1" s="2"/>
    </row>
    <row r="2" spans="1:18" ht="31.5" customHeight="1">
      <c r="A2" s="1"/>
      <c r="C2" s="1"/>
      <c r="D2" s="1"/>
      <c r="E2" s="1"/>
      <c r="F2" s="1"/>
      <c r="G2" s="3"/>
      <c r="H2" s="1"/>
      <c r="I2" s="1"/>
      <c r="J2" s="1"/>
      <c r="K2" s="1"/>
      <c r="L2" s="1"/>
      <c r="M2" s="17"/>
      <c r="N2" s="17"/>
      <c r="O2" s="17"/>
      <c r="P2" s="17"/>
      <c r="Q2" s="17"/>
      <c r="R2" s="2"/>
    </row>
    <row r="3" spans="1:18" ht="13.5" customHeight="1" thickBot="1">
      <c r="A3" s="36" t="s">
        <v>1</v>
      </c>
      <c r="B3" s="37" t="s">
        <v>2</v>
      </c>
      <c r="C3" s="37"/>
      <c r="D3" s="38" t="s">
        <v>3</v>
      </c>
      <c r="E3" s="39" t="s">
        <v>4</v>
      </c>
      <c r="F3" s="39" t="s">
        <v>5</v>
      </c>
      <c r="G3" s="33" t="s">
        <v>6</v>
      </c>
      <c r="H3" s="45" t="s">
        <v>29</v>
      </c>
      <c r="I3" s="46"/>
      <c r="J3" s="47"/>
      <c r="K3" s="48"/>
      <c r="L3" s="43" t="s">
        <v>7</v>
      </c>
      <c r="M3" s="49" t="s">
        <v>30</v>
      </c>
      <c r="N3" s="50"/>
      <c r="O3" s="50"/>
      <c r="P3" s="51"/>
      <c r="Q3" s="52"/>
      <c r="R3" s="31" t="s">
        <v>31</v>
      </c>
    </row>
    <row r="4" spans="1:18" ht="76.5" customHeight="1">
      <c r="A4" s="36"/>
      <c r="B4" s="37"/>
      <c r="C4" s="37"/>
      <c r="D4" s="38"/>
      <c r="E4" s="39"/>
      <c r="F4" s="39"/>
      <c r="G4" s="33"/>
      <c r="H4" s="18" t="s">
        <v>8</v>
      </c>
      <c r="I4" s="23" t="s">
        <v>9</v>
      </c>
      <c r="J4" s="23" t="s">
        <v>34</v>
      </c>
      <c r="K4" s="21" t="s">
        <v>0</v>
      </c>
      <c r="L4" s="44"/>
      <c r="M4" s="18" t="s">
        <v>8</v>
      </c>
      <c r="N4" s="23" t="s">
        <v>9</v>
      </c>
      <c r="O4" s="23" t="s">
        <v>34</v>
      </c>
      <c r="P4" s="19" t="s">
        <v>0</v>
      </c>
      <c r="Q4" s="19" t="s">
        <v>7</v>
      </c>
      <c r="R4" s="32"/>
    </row>
    <row r="5" spans="1:18" ht="12.75">
      <c r="A5" s="40" t="s">
        <v>33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2"/>
    </row>
    <row r="6" spans="1:18" ht="12.75">
      <c r="A6" s="4">
        <v>1</v>
      </c>
      <c r="B6" s="25" t="s">
        <v>10</v>
      </c>
      <c r="C6" s="25"/>
      <c r="D6" s="4">
        <v>5</v>
      </c>
      <c r="E6" s="4">
        <v>139</v>
      </c>
      <c r="F6" s="4"/>
      <c r="G6" s="5">
        <v>6149.4</v>
      </c>
      <c r="H6" s="6">
        <v>914244.5</v>
      </c>
      <c r="I6" s="6">
        <v>248669.01</v>
      </c>
      <c r="J6" s="7">
        <v>79996.26</v>
      </c>
      <c r="K6" s="7"/>
      <c r="L6" s="7">
        <f>H6+I6+J6+K6</f>
        <v>1242909.77</v>
      </c>
      <c r="M6" s="7">
        <v>882235.65</v>
      </c>
      <c r="N6" s="7">
        <v>239962.79</v>
      </c>
      <c r="O6" s="7">
        <v>77195.49</v>
      </c>
      <c r="P6" s="7"/>
      <c r="Q6" s="7">
        <f>P6+O6+N6+M6</f>
        <v>1199393.9300000002</v>
      </c>
      <c r="R6" s="8">
        <f>Q6-L6</f>
        <v>-43515.83999999985</v>
      </c>
    </row>
    <row r="7" spans="1:18" ht="12.75">
      <c r="A7" s="4">
        <v>2</v>
      </c>
      <c r="B7" s="25" t="s">
        <v>11</v>
      </c>
      <c r="C7" s="25"/>
      <c r="D7" s="4">
        <v>5</v>
      </c>
      <c r="E7" s="4">
        <v>110</v>
      </c>
      <c r="F7" s="4"/>
      <c r="G7" s="5">
        <v>4822.7</v>
      </c>
      <c r="H7" s="6">
        <v>718786.96</v>
      </c>
      <c r="I7" s="6">
        <v>195505.61</v>
      </c>
      <c r="J7" s="7">
        <v>62900.7</v>
      </c>
      <c r="K7" s="7"/>
      <c r="L7" s="7">
        <f>H7+I7+J7+K7</f>
        <v>977193.2699999999</v>
      </c>
      <c r="M7" s="7">
        <v>693060.47</v>
      </c>
      <c r="N7" s="7">
        <v>188508.16</v>
      </c>
      <c r="O7" s="7">
        <v>60649.39</v>
      </c>
      <c r="P7" s="7"/>
      <c r="Q7" s="7">
        <f>P7+O7+N7+M7</f>
        <v>942218.02</v>
      </c>
      <c r="R7" s="8">
        <f>Q7-L7</f>
        <v>-34975.24999999988</v>
      </c>
    </row>
    <row r="8" spans="1:18" ht="12.75">
      <c r="A8" s="4">
        <v>3</v>
      </c>
      <c r="B8" s="25" t="s">
        <v>20</v>
      </c>
      <c r="C8" s="25"/>
      <c r="D8" s="4">
        <v>5</v>
      </c>
      <c r="E8" s="4">
        <v>110</v>
      </c>
      <c r="F8" s="4"/>
      <c r="G8" s="5">
        <v>4821.8</v>
      </c>
      <c r="H8" s="6">
        <v>716919.77</v>
      </c>
      <c r="I8" s="6">
        <v>194997.17</v>
      </c>
      <c r="J8" s="7">
        <v>64614.99</v>
      </c>
      <c r="K8" s="7"/>
      <c r="L8" s="7">
        <f>H8+I8+J8+K8</f>
        <v>976531.93</v>
      </c>
      <c r="M8" s="7">
        <v>738578.91</v>
      </c>
      <c r="N8" s="7">
        <v>200888.31</v>
      </c>
      <c r="O8" s="7">
        <v>66567.1</v>
      </c>
      <c r="P8" s="7"/>
      <c r="Q8" s="7">
        <f>P8+O8+N8+M8</f>
        <v>1006034.3200000001</v>
      </c>
      <c r="R8" s="8">
        <f>Q8-L8</f>
        <v>29502.390000000014</v>
      </c>
    </row>
    <row r="9" spans="1:18" ht="12.75">
      <c r="A9" s="4">
        <v>4</v>
      </c>
      <c r="B9" s="25" t="s">
        <v>21</v>
      </c>
      <c r="C9" s="25"/>
      <c r="D9" s="4">
        <v>5</v>
      </c>
      <c r="E9" s="4">
        <v>110</v>
      </c>
      <c r="F9" s="4"/>
      <c r="G9" s="5">
        <v>4930.3</v>
      </c>
      <c r="H9" s="6">
        <v>733007.52</v>
      </c>
      <c r="I9" s="6">
        <v>199373.64</v>
      </c>
      <c r="J9" s="7">
        <v>64140.43</v>
      </c>
      <c r="K9" s="7"/>
      <c r="L9" s="7">
        <f>H9+I9+J9+K9</f>
        <v>996521.5900000001</v>
      </c>
      <c r="M9" s="7">
        <v>710052.21</v>
      </c>
      <c r="N9" s="7">
        <v>193129.93</v>
      </c>
      <c r="O9" s="7">
        <v>62131.77</v>
      </c>
      <c r="P9" s="7"/>
      <c r="Q9" s="7">
        <f>P9+O9+N9+M9</f>
        <v>965313.9099999999</v>
      </c>
      <c r="R9" s="8">
        <f>Q9-L9</f>
        <v>-31207.680000000168</v>
      </c>
    </row>
    <row r="10" spans="1:18" ht="12.75">
      <c r="A10" s="9"/>
      <c r="B10" s="26" t="s">
        <v>12</v>
      </c>
      <c r="C10" s="27"/>
      <c r="D10" s="9"/>
      <c r="E10" s="9">
        <f>SUM(E6:E9)</f>
        <v>469</v>
      </c>
      <c r="F10" s="9"/>
      <c r="G10" s="10">
        <f>SUM(G6:G9)</f>
        <v>20724.199999999997</v>
      </c>
      <c r="H10" s="8">
        <f>SUM(H6:H9)</f>
        <v>3082958.75</v>
      </c>
      <c r="I10" s="8">
        <f>SUM(I6:I9)</f>
        <v>838545.43</v>
      </c>
      <c r="J10" s="11">
        <f>J6+J7+J8+J9</f>
        <v>271652.38</v>
      </c>
      <c r="K10" s="11">
        <f>SUM(K6:K9)</f>
        <v>0</v>
      </c>
      <c r="L10" s="7">
        <f>H10+I10+J10+K10</f>
        <v>4193156.56</v>
      </c>
      <c r="M10" s="11">
        <f>SUM(M6:M9)</f>
        <v>3023927.24</v>
      </c>
      <c r="N10" s="11">
        <f>SUM(N6:N9)</f>
        <v>822489.19</v>
      </c>
      <c r="O10" s="11">
        <f>SUM(O6:O9)</f>
        <v>266543.75</v>
      </c>
      <c r="P10" s="11">
        <f>SUM(P6:P9)</f>
        <v>0</v>
      </c>
      <c r="Q10" s="7">
        <f>SUM(Q6:Q9)</f>
        <v>4112960.1800000006</v>
      </c>
      <c r="R10" s="8">
        <f>Q10-L10</f>
        <v>-80196.37999999942</v>
      </c>
    </row>
    <row r="11" spans="1:18" ht="12.75">
      <c r="A11" s="28" t="s">
        <v>32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30"/>
    </row>
    <row r="12" spans="1:18" ht="12.75">
      <c r="A12" s="4">
        <v>5</v>
      </c>
      <c r="B12" s="25" t="s">
        <v>19</v>
      </c>
      <c r="C12" s="25"/>
      <c r="D12" s="4">
        <v>9</v>
      </c>
      <c r="E12" s="4">
        <v>141</v>
      </c>
      <c r="F12" s="4">
        <v>4</v>
      </c>
      <c r="G12" s="5">
        <v>7417.2</v>
      </c>
      <c r="H12" s="6">
        <v>1462554.76</v>
      </c>
      <c r="I12" s="6">
        <v>415873.75</v>
      </c>
      <c r="J12" s="7">
        <v>102363.77</v>
      </c>
      <c r="K12" s="7"/>
      <c r="L12" s="7">
        <f>K12+J12+I12+H12</f>
        <v>1980792.28</v>
      </c>
      <c r="M12" s="7">
        <v>1430793.99</v>
      </c>
      <c r="N12" s="7">
        <v>406842.66</v>
      </c>
      <c r="O12" s="7">
        <v>100140.84</v>
      </c>
      <c r="P12" s="7"/>
      <c r="Q12" s="7">
        <f>P12+O12+N12+M12</f>
        <v>1937777.49</v>
      </c>
      <c r="R12" s="8">
        <f>Q12-L12</f>
        <v>-43014.79000000004</v>
      </c>
    </row>
    <row r="13" spans="1:18" ht="12.75">
      <c r="A13" s="4">
        <v>6</v>
      </c>
      <c r="B13" s="25" t="s">
        <v>22</v>
      </c>
      <c r="C13" s="25"/>
      <c r="D13" s="4">
        <v>9</v>
      </c>
      <c r="E13" s="4">
        <v>172</v>
      </c>
      <c r="F13" s="4">
        <v>5</v>
      </c>
      <c r="G13" s="5">
        <v>8787.7</v>
      </c>
      <c r="H13" s="6">
        <v>1742661.4</v>
      </c>
      <c r="I13" s="6">
        <v>492431.29</v>
      </c>
      <c r="J13" s="7">
        <v>114226.94</v>
      </c>
      <c r="K13" s="7"/>
      <c r="L13" s="7">
        <f>J13+I13+H13</f>
        <v>2349319.63</v>
      </c>
      <c r="M13" s="7">
        <v>1725667.28</v>
      </c>
      <c r="N13" s="7">
        <v>487629.19</v>
      </c>
      <c r="O13" s="7">
        <v>113113.02</v>
      </c>
      <c r="P13" s="7"/>
      <c r="Q13" s="7">
        <f aca="true" t="shared" si="0" ref="Q13:Q20">P13+O13+N13+M13</f>
        <v>2326409.49</v>
      </c>
      <c r="R13" s="8">
        <f>Q13-L13</f>
        <v>-22910.139999999665</v>
      </c>
    </row>
    <row r="14" spans="1:18" ht="12.75">
      <c r="A14" s="4">
        <v>7</v>
      </c>
      <c r="B14" s="25" t="s">
        <v>23</v>
      </c>
      <c r="C14" s="25"/>
      <c r="D14" s="4">
        <v>9</v>
      </c>
      <c r="E14" s="4">
        <v>108</v>
      </c>
      <c r="F14" s="4">
        <v>3</v>
      </c>
      <c r="G14" s="5">
        <v>5828.7</v>
      </c>
      <c r="H14" s="6">
        <v>1144659.24</v>
      </c>
      <c r="I14" s="6">
        <v>311364.48</v>
      </c>
      <c r="J14" s="7">
        <v>75363.07</v>
      </c>
      <c r="K14" s="7"/>
      <c r="L14" s="7">
        <f aca="true" t="shared" si="1" ref="L14:L20">K14+J14+I14+H14</f>
        <v>1531386.79</v>
      </c>
      <c r="M14" s="7">
        <v>1090169.83</v>
      </c>
      <c r="N14" s="7">
        <v>296542.54</v>
      </c>
      <c r="O14" s="7">
        <v>71775.55</v>
      </c>
      <c r="P14" s="7"/>
      <c r="Q14" s="7">
        <f t="shared" si="0"/>
        <v>1458487.92</v>
      </c>
      <c r="R14" s="8">
        <f aca="true" t="shared" si="2" ref="R14:R20">Q14-L14</f>
        <v>-72898.87000000011</v>
      </c>
    </row>
    <row r="15" spans="1:18" ht="12.75">
      <c r="A15" s="4">
        <v>8</v>
      </c>
      <c r="B15" s="25" t="s">
        <v>24</v>
      </c>
      <c r="C15" s="25"/>
      <c r="D15" s="4">
        <v>9</v>
      </c>
      <c r="E15" s="4">
        <v>142</v>
      </c>
      <c r="F15" s="4">
        <v>4</v>
      </c>
      <c r="G15" s="5">
        <v>7237.7</v>
      </c>
      <c r="H15" s="6">
        <v>1430818.02</v>
      </c>
      <c r="I15" s="6">
        <v>385555.84</v>
      </c>
      <c r="J15" s="7">
        <v>100019.68</v>
      </c>
      <c r="K15" s="7"/>
      <c r="L15" s="7">
        <f t="shared" si="1"/>
        <v>1916393.54</v>
      </c>
      <c r="M15" s="7">
        <v>1414533.59</v>
      </c>
      <c r="N15" s="7">
        <v>381167.75</v>
      </c>
      <c r="O15" s="7">
        <v>98881.33</v>
      </c>
      <c r="P15" s="7"/>
      <c r="Q15" s="7">
        <f t="shared" si="0"/>
        <v>1894582.6700000002</v>
      </c>
      <c r="R15" s="8">
        <f t="shared" si="2"/>
        <v>-21810.86999999988</v>
      </c>
    </row>
    <row r="16" spans="1:18" ht="12.75">
      <c r="A16" s="4">
        <v>9</v>
      </c>
      <c r="B16" s="25" t="s">
        <v>13</v>
      </c>
      <c r="C16" s="25"/>
      <c r="D16" s="4">
        <v>9</v>
      </c>
      <c r="E16" s="4">
        <v>212</v>
      </c>
      <c r="F16" s="4">
        <v>6</v>
      </c>
      <c r="G16" s="5">
        <v>10881</v>
      </c>
      <c r="H16" s="6">
        <v>2168691.41</v>
      </c>
      <c r="I16" s="6">
        <v>608274.45</v>
      </c>
      <c r="J16" s="7">
        <v>141233.56</v>
      </c>
      <c r="K16" s="7"/>
      <c r="L16" s="7">
        <f t="shared" si="1"/>
        <v>2918199.42</v>
      </c>
      <c r="M16" s="7">
        <v>2142537.67</v>
      </c>
      <c r="N16" s="7">
        <v>600938.85</v>
      </c>
      <c r="O16" s="7">
        <v>139530.33</v>
      </c>
      <c r="P16" s="7"/>
      <c r="Q16" s="7">
        <f t="shared" si="0"/>
        <v>2883006.8499999996</v>
      </c>
      <c r="R16" s="8">
        <f t="shared" si="2"/>
        <v>-35192.5700000003</v>
      </c>
    </row>
    <row r="17" spans="1:18" ht="12.75">
      <c r="A17" s="4">
        <v>10</v>
      </c>
      <c r="B17" s="25" t="s">
        <v>14</v>
      </c>
      <c r="C17" s="25"/>
      <c r="D17" s="4">
        <v>9</v>
      </c>
      <c r="E17" s="4">
        <v>34</v>
      </c>
      <c r="F17" s="4">
        <v>1</v>
      </c>
      <c r="G17" s="5">
        <v>1655.6</v>
      </c>
      <c r="H17" s="6">
        <v>330789.84</v>
      </c>
      <c r="I17" s="6">
        <v>92780.04</v>
      </c>
      <c r="J17" s="7">
        <v>21532.95</v>
      </c>
      <c r="K17" s="7"/>
      <c r="L17" s="7">
        <f t="shared" si="1"/>
        <v>445102.83</v>
      </c>
      <c r="M17" s="7">
        <v>333539.82</v>
      </c>
      <c r="N17" s="7">
        <v>93551.36</v>
      </c>
      <c r="O17" s="7">
        <v>21711.96</v>
      </c>
      <c r="P17" s="7"/>
      <c r="Q17" s="7">
        <f t="shared" si="0"/>
        <v>448803.14</v>
      </c>
      <c r="R17" s="8">
        <f t="shared" si="2"/>
        <v>3700.3099999999977</v>
      </c>
    </row>
    <row r="18" spans="1:18" ht="12.75">
      <c r="A18" s="4">
        <v>11</v>
      </c>
      <c r="B18" s="25" t="s">
        <v>15</v>
      </c>
      <c r="C18" s="25"/>
      <c r="D18" s="4">
        <v>9</v>
      </c>
      <c r="E18" s="4">
        <v>214</v>
      </c>
      <c r="F18" s="4">
        <v>6</v>
      </c>
      <c r="G18" s="5">
        <v>10895</v>
      </c>
      <c r="H18" s="6">
        <v>2161173.53</v>
      </c>
      <c r="I18" s="6">
        <v>610200.46</v>
      </c>
      <c r="J18" s="7">
        <v>141718</v>
      </c>
      <c r="K18" s="7"/>
      <c r="L18" s="7">
        <f t="shared" si="1"/>
        <v>2913091.9899999998</v>
      </c>
      <c r="M18" s="7">
        <v>2117402.42</v>
      </c>
      <c r="N18" s="7">
        <v>597841.83</v>
      </c>
      <c r="O18" s="7">
        <v>138847.73</v>
      </c>
      <c r="P18" s="7"/>
      <c r="Q18" s="7">
        <f t="shared" si="0"/>
        <v>2854091.98</v>
      </c>
      <c r="R18" s="8">
        <f t="shared" si="2"/>
        <v>-59000.00999999978</v>
      </c>
    </row>
    <row r="19" spans="1:18" ht="12.75">
      <c r="A19" s="4">
        <v>12</v>
      </c>
      <c r="B19" s="25" t="s">
        <v>16</v>
      </c>
      <c r="C19" s="25"/>
      <c r="D19" s="4">
        <v>9</v>
      </c>
      <c r="E19" s="4">
        <v>34</v>
      </c>
      <c r="F19" s="4">
        <v>1</v>
      </c>
      <c r="G19" s="5">
        <v>1673.1</v>
      </c>
      <c r="H19" s="6">
        <v>334406.45</v>
      </c>
      <c r="I19" s="6">
        <v>93794.2</v>
      </c>
      <c r="J19" s="7">
        <v>21777.01</v>
      </c>
      <c r="K19" s="7"/>
      <c r="L19" s="7">
        <f t="shared" si="1"/>
        <v>449977.66000000003</v>
      </c>
      <c r="M19" s="7">
        <v>312621.49</v>
      </c>
      <c r="N19" s="7">
        <v>87683.96</v>
      </c>
      <c r="O19" s="7">
        <v>20358.34</v>
      </c>
      <c r="P19" s="7"/>
      <c r="Q19" s="7">
        <f t="shared" si="0"/>
        <v>420663.79</v>
      </c>
      <c r="R19" s="8">
        <f t="shared" si="2"/>
        <v>-29313.870000000054</v>
      </c>
    </row>
    <row r="20" spans="1:18" ht="12.75">
      <c r="A20" s="4">
        <v>13</v>
      </c>
      <c r="B20" s="25" t="s">
        <v>17</v>
      </c>
      <c r="C20" s="25"/>
      <c r="D20" s="4">
        <v>9</v>
      </c>
      <c r="E20" s="4">
        <v>107</v>
      </c>
      <c r="F20" s="4">
        <v>3</v>
      </c>
      <c r="G20" s="5">
        <v>5571.2</v>
      </c>
      <c r="H20" s="6">
        <v>1113052.45</v>
      </c>
      <c r="I20" s="6">
        <v>312190.3</v>
      </c>
      <c r="J20" s="7">
        <v>72468.25</v>
      </c>
      <c r="K20" s="7"/>
      <c r="L20" s="7">
        <f t="shared" si="1"/>
        <v>1497711</v>
      </c>
      <c r="M20" s="7">
        <v>1086117.8</v>
      </c>
      <c r="N20" s="7">
        <v>304635.64</v>
      </c>
      <c r="O20" s="7">
        <v>70714.6</v>
      </c>
      <c r="P20" s="7"/>
      <c r="Q20" s="7">
        <f t="shared" si="0"/>
        <v>1461468.04</v>
      </c>
      <c r="R20" s="8">
        <f t="shared" si="2"/>
        <v>-36242.95999999996</v>
      </c>
    </row>
    <row r="21" spans="1:18" ht="12.75">
      <c r="A21" s="4"/>
      <c r="B21" s="25"/>
      <c r="C21" s="25"/>
      <c r="D21" s="4"/>
      <c r="E21" s="4"/>
      <c r="F21" s="4"/>
      <c r="G21" s="5"/>
      <c r="H21" s="6"/>
      <c r="I21" s="6"/>
      <c r="J21" s="7"/>
      <c r="K21" s="7"/>
      <c r="L21" s="7"/>
      <c r="M21" s="7"/>
      <c r="N21" s="7"/>
      <c r="O21" s="7"/>
      <c r="P21" s="7"/>
      <c r="Q21" s="7"/>
      <c r="R21" s="8"/>
    </row>
    <row r="22" spans="1:18" ht="12.75">
      <c r="A22" s="9"/>
      <c r="B22" s="26" t="s">
        <v>12</v>
      </c>
      <c r="C22" s="27"/>
      <c r="D22" s="9"/>
      <c r="E22" s="9">
        <f>SUM(E12:E21)</f>
        <v>1164</v>
      </c>
      <c r="F22" s="9">
        <f>SUM(F12:F21)</f>
        <v>33</v>
      </c>
      <c r="G22" s="10">
        <f>SUM(G12:G21)</f>
        <v>59947.2</v>
      </c>
      <c r="H22" s="8">
        <f>SUM(H12:H21)</f>
        <v>11888807.099999998</v>
      </c>
      <c r="I22" s="8">
        <f>SUM(I12:I21)</f>
        <v>3322464.81</v>
      </c>
      <c r="J22" s="11">
        <f>SUM(J12:J20)</f>
        <v>790703.23</v>
      </c>
      <c r="K22" s="11">
        <f>SUM(K12:K20)</f>
        <v>0</v>
      </c>
      <c r="L22" s="7">
        <f>SUM(L12:L20)</f>
        <v>16001975.14</v>
      </c>
      <c r="M22" s="11">
        <f>SUM(M12:M21)</f>
        <v>11653383.89</v>
      </c>
      <c r="N22" s="11">
        <f>SUM(N12:N21)</f>
        <v>3256833.78</v>
      </c>
      <c r="O22" s="11">
        <f>SUM(O12:O20)</f>
        <v>775073.6999999998</v>
      </c>
      <c r="P22" s="11">
        <f>SUM(P12:P20)</f>
        <v>0</v>
      </c>
      <c r="Q22" s="7">
        <f>SUM(Q12:Q20)</f>
        <v>15685291.370000001</v>
      </c>
      <c r="R22" s="8">
        <f>Q22-L22</f>
        <v>-316683.76999999955</v>
      </c>
    </row>
    <row r="23" spans="1:18" ht="12.75">
      <c r="A23" s="9"/>
      <c r="B23" s="24" t="s">
        <v>18</v>
      </c>
      <c r="C23" s="24"/>
      <c r="D23" s="9"/>
      <c r="E23" s="9">
        <f>E10+E22</f>
        <v>1633</v>
      </c>
      <c r="F23" s="9">
        <f>F10+F22</f>
        <v>33</v>
      </c>
      <c r="G23" s="9">
        <f>G10+G22</f>
        <v>80671.4</v>
      </c>
      <c r="H23" s="8">
        <f>H10+H22</f>
        <v>14971765.849999998</v>
      </c>
      <c r="I23" s="8">
        <f>I10+I22</f>
        <v>4161010.24</v>
      </c>
      <c r="J23" s="8">
        <f>J22+J10</f>
        <v>1062355.6099999999</v>
      </c>
      <c r="K23" s="11">
        <f>K10+K22</f>
        <v>0</v>
      </c>
      <c r="L23" s="7">
        <f>L10+L22</f>
        <v>20195131.7</v>
      </c>
      <c r="M23" s="8">
        <f>M10+M22</f>
        <v>14677311.13</v>
      </c>
      <c r="N23" s="8">
        <f>N10+N22</f>
        <v>4079322.9699999997</v>
      </c>
      <c r="O23" s="8">
        <f>O22+O10</f>
        <v>1041617.4499999998</v>
      </c>
      <c r="P23" s="11">
        <f>P10+P22</f>
        <v>0</v>
      </c>
      <c r="Q23" s="7">
        <f>Q10+Q22</f>
        <v>19798251.55</v>
      </c>
      <c r="R23" s="8">
        <f>Q23-L23</f>
        <v>-396880.1499999985</v>
      </c>
    </row>
    <row r="24" spans="1:18" ht="12.75">
      <c r="A24" s="12"/>
      <c r="B24" s="13"/>
      <c r="C24" s="13"/>
      <c r="D24" s="12"/>
      <c r="E24" s="14"/>
      <c r="F24" s="14"/>
      <c r="G24" s="15"/>
      <c r="H24" s="15"/>
      <c r="I24" s="15"/>
      <c r="J24" s="15"/>
      <c r="K24" s="15"/>
      <c r="L24" s="16"/>
      <c r="M24" s="16"/>
      <c r="N24" s="16"/>
      <c r="O24" s="16"/>
      <c r="P24" s="16"/>
      <c r="Q24" s="16"/>
      <c r="R24" s="16"/>
    </row>
    <row r="25" spans="1:18" ht="12.75">
      <c r="A25" s="12"/>
      <c r="B25" s="13"/>
      <c r="C25" s="13"/>
      <c r="D25" s="12"/>
      <c r="E25" s="14"/>
      <c r="F25" s="14"/>
      <c r="G25" s="15"/>
      <c r="H25" s="15"/>
      <c r="I25" s="15"/>
      <c r="J25" s="15"/>
      <c r="K25" s="15"/>
      <c r="L25" s="16"/>
      <c r="M25" s="16"/>
      <c r="N25" s="16"/>
      <c r="O25" s="16"/>
      <c r="P25" s="16"/>
      <c r="Q25" s="20" t="s">
        <v>25</v>
      </c>
      <c r="R25" s="20" t="s">
        <v>26</v>
      </c>
    </row>
    <row r="26" spans="1:18" ht="12.75">
      <c r="A26" s="1"/>
      <c r="G26" s="3"/>
      <c r="H26" s="1"/>
      <c r="I26" s="1"/>
      <c r="J26" s="1"/>
      <c r="K26" s="1"/>
      <c r="L26" s="1"/>
      <c r="M26" s="1"/>
      <c r="N26" s="1"/>
      <c r="O26" s="1"/>
      <c r="P26" s="1"/>
      <c r="Q26" s="1" t="s">
        <v>28</v>
      </c>
      <c r="R26" t="s">
        <v>27</v>
      </c>
    </row>
    <row r="27" spans="1:17" ht="12.75">
      <c r="A27" s="1"/>
      <c r="G27" s="3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8:15" ht="12.75">
      <c r="H28" s="22"/>
      <c r="I28" s="22"/>
      <c r="J28" s="22"/>
      <c r="K28" s="22"/>
      <c r="L28" s="22"/>
      <c r="M28" s="22"/>
      <c r="N28" s="22"/>
      <c r="O28" s="22"/>
    </row>
  </sheetData>
  <sheetProtection/>
  <mergeCells count="30">
    <mergeCell ref="M3:Q3"/>
    <mergeCell ref="C1:M1"/>
    <mergeCell ref="A3:A4"/>
    <mergeCell ref="B3:C4"/>
    <mergeCell ref="D3:D4"/>
    <mergeCell ref="E3:E4"/>
    <mergeCell ref="F3:F4"/>
    <mergeCell ref="B7:C7"/>
    <mergeCell ref="B8:C8"/>
    <mergeCell ref="B9:C9"/>
    <mergeCell ref="B13:C13"/>
    <mergeCell ref="R3:R4"/>
    <mergeCell ref="A5:R5"/>
    <mergeCell ref="B6:C6"/>
    <mergeCell ref="G3:G4"/>
    <mergeCell ref="L3:L4"/>
    <mergeCell ref="H3:K3"/>
    <mergeCell ref="B14:C14"/>
    <mergeCell ref="B15:C15"/>
    <mergeCell ref="B16:C16"/>
    <mergeCell ref="B10:C10"/>
    <mergeCell ref="A11:R11"/>
    <mergeCell ref="B12:C12"/>
    <mergeCell ref="B23:C23"/>
    <mergeCell ref="B22:C22"/>
    <mergeCell ref="B17:C17"/>
    <mergeCell ref="B19:C19"/>
    <mergeCell ref="B20:C20"/>
    <mergeCell ref="B21:C21"/>
    <mergeCell ref="B18:C1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экономист</cp:lastModifiedBy>
  <cp:lastPrinted>2015-01-22T07:26:38Z</cp:lastPrinted>
  <dcterms:created xsi:type="dcterms:W3CDTF">2009-02-05T11:46:23Z</dcterms:created>
  <dcterms:modified xsi:type="dcterms:W3CDTF">2017-03-28T05:03:06Z</dcterms:modified>
  <cp:category/>
  <cp:version/>
  <cp:contentType/>
  <cp:contentStatus/>
</cp:coreProperties>
</file>