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795" tabRatio="935" activeTab="2"/>
  </bookViews>
  <sheets>
    <sheet name="Мира,55" sheetId="1" r:id="rId1"/>
    <sheet name="Мира,61" sheetId="2" r:id="rId2"/>
    <sheet name="Мира,67" sheetId="3" r:id="rId3"/>
  </sheets>
  <definedNames/>
  <calcPr fullCalcOnLoad="1"/>
</workbook>
</file>

<file path=xl/sharedStrings.xml><?xml version="1.0" encoding="utf-8"?>
<sst xmlns="http://schemas.openxmlformats.org/spreadsheetml/2006/main" count="143" uniqueCount="67">
  <si>
    <t>№ п\п</t>
  </si>
  <si>
    <t>Наименование работ</t>
  </si>
  <si>
    <t xml:space="preserve"> </t>
  </si>
  <si>
    <t>Ед. изм.</t>
  </si>
  <si>
    <t>мп</t>
  </si>
  <si>
    <t>шт</t>
  </si>
  <si>
    <t>м2</t>
  </si>
  <si>
    <t>ПО ТЕКУЩЕМУ РЕМОНТУ ЖИЛОГО ДОМА № 55 ПО УЛ. МИРА</t>
  </si>
  <si>
    <t>ПО ТЕКУЩЕМУ РЕМОНТУ ЖИЛОГО ДОМА № 61 ПО УЛ. МИРА</t>
  </si>
  <si>
    <t>ПО ТЕКУЩЕМУ РЕМОНТУ ЖИЛОГО ДОМА № 67 ПО УЛ. МИРА</t>
  </si>
  <si>
    <t>Узел учета тепловой энергии</t>
  </si>
  <si>
    <t>Замена вентиля ду=32</t>
  </si>
  <si>
    <t>Ремонт козырьков над вх. в подъезд №1,3,8</t>
  </si>
  <si>
    <t>Ремонт системы ХБК кв. 86</t>
  </si>
  <si>
    <t>Ремонт системы ХБК кв.11</t>
  </si>
  <si>
    <t>руб</t>
  </si>
  <si>
    <t xml:space="preserve">Остаток средств по ТР за 2011 </t>
  </si>
  <si>
    <t>Ремонт м/панельного шва кв. 74</t>
  </si>
  <si>
    <t xml:space="preserve">Долг населения по ТР за 2011 </t>
  </si>
  <si>
    <t>ПРОЕКТ ПЛАНА</t>
  </si>
  <si>
    <t>НА 2012 ГОД</t>
  </si>
  <si>
    <t>Физический объем</t>
  </si>
  <si>
    <t>Плановая стоимость, руб.</t>
  </si>
  <si>
    <t>Замена ХБК ду=100</t>
  </si>
  <si>
    <t>Изоляция трубопровода ду=100</t>
  </si>
  <si>
    <t>Замена задвижки ГВС ду=50</t>
  </si>
  <si>
    <t>Установка РТЕ</t>
  </si>
  <si>
    <t>Восстановление ХВС и ГВС в м/камере (метал.пластик)</t>
  </si>
  <si>
    <t>Вентиль ду=15</t>
  </si>
  <si>
    <t>Установить фотореле</t>
  </si>
  <si>
    <t>Установить датчики движения</t>
  </si>
  <si>
    <t>Ремонт м/панельных швов</t>
  </si>
  <si>
    <t>ВСЕГО:</t>
  </si>
  <si>
    <t>Плановая сумма на ТР в 2012 по дому</t>
  </si>
  <si>
    <t>ИТОГО плановая сумма на ТР в 2012 году</t>
  </si>
  <si>
    <t>Замена вентиля на ст. отопления ду=20</t>
  </si>
  <si>
    <t>Замена вентиля  ду=25</t>
  </si>
  <si>
    <t>Смена 3-х фазного счетчика на лифты</t>
  </si>
  <si>
    <t xml:space="preserve">Смена эл. счетчиков </t>
  </si>
  <si>
    <t>Ремонт эл. щитков со сменой автомата, ПВ, АПВ</t>
  </si>
  <si>
    <t>Фотореле</t>
  </si>
  <si>
    <t>Ремонт м/панельных швов кв.68, 35</t>
  </si>
  <si>
    <t>Ремонт кровли козырька эркера кв.68</t>
  </si>
  <si>
    <t>Ремонт кровли козырька балкона кв.68</t>
  </si>
  <si>
    <t>Ремонт кровли козырька балкона кв.178</t>
  </si>
  <si>
    <t>Ремонт м/панельных швов кв.178, 177</t>
  </si>
  <si>
    <t>Ремонт кровли козырька входа в подъ. № 1</t>
  </si>
  <si>
    <t>Ремонт отмостки</t>
  </si>
  <si>
    <t>Установить скамейки</t>
  </si>
  <si>
    <t>Установить урны</t>
  </si>
  <si>
    <t>Ремонт эркерной плиты кв. 36</t>
  </si>
  <si>
    <t>Чердачное утепление</t>
  </si>
  <si>
    <t>Замена линолиума в лифтерном помещ.</t>
  </si>
  <si>
    <t>Ремонт м/панельных швов кв.8</t>
  </si>
  <si>
    <t>Ремонт м/панельных швов кв.175, ремонт примыкания козырька эркера</t>
  </si>
  <si>
    <t>установить решетки на подвальные продухи</t>
  </si>
  <si>
    <t>Заменить лавочку подъ.2</t>
  </si>
  <si>
    <t>Замена ливневой канализадии подъ.3</t>
  </si>
  <si>
    <t>Ремонт м/панельного шва 9 эт. подъ.3 (мусорка)</t>
  </si>
  <si>
    <t>кв. 171 (спальня с торца) ремонт м/п шва</t>
  </si>
  <si>
    <t>Всего:</t>
  </si>
  <si>
    <t>Замена транзита ХВС ду=100</t>
  </si>
  <si>
    <t>Вентиль ГВС ду=25</t>
  </si>
  <si>
    <t>Вентиль отопления ду=15</t>
  </si>
  <si>
    <t>Датчики движения</t>
  </si>
  <si>
    <t>Установка АВР</t>
  </si>
  <si>
    <t>Итого: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</si>
</sst>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#,##0.00_р_."/>
    <numFmt numFmtId="176" formatCode="000000"/>
  </numFmts>
  <fonts count="23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2"/>
      <name val="Arial Cyr"/>
      <family val="0"/>
    </font>
    <font>
      <sz val="10"/>
      <color indexed="8"/>
      <name val="Arial Cyr"/>
      <family val="2"/>
    </font>
    <font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10" xfId="0" applyFont="1" applyFill="1" applyBorder="1" applyAlignment="1">
      <alignment horizontal="left" vertical="center" wrapText="1"/>
    </xf>
    <xf numFmtId="175" fontId="0" fillId="0" borderId="1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175" fontId="1" fillId="0" borderId="11" xfId="0" applyNumberFormat="1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75" fontId="20" fillId="0" borderId="10" xfId="0" applyNumberFormat="1" applyFont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175" fontId="1" fillId="0" borderId="11" xfId="0" applyNumberFormat="1" applyFont="1" applyBorder="1" applyAlignment="1">
      <alignment horizontal="right" vertical="center" wrapText="1"/>
    </xf>
    <xf numFmtId="175" fontId="20" fillId="0" borderId="10" xfId="0" applyNumberFormat="1" applyFont="1" applyBorder="1" applyAlignment="1">
      <alignment horizontal="right" vertical="center" wrapText="1"/>
    </xf>
    <xf numFmtId="175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75" fontId="22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9"/>
  <sheetViews>
    <sheetView workbookViewId="0" topLeftCell="A1">
      <selection activeCell="B25" sqref="B25"/>
    </sheetView>
  </sheetViews>
  <sheetFormatPr defaultColWidth="9.00390625" defaultRowHeight="12.75"/>
  <cols>
    <col min="1" max="1" width="4.75390625" style="2" customWidth="1"/>
    <col min="2" max="2" width="46.875" style="3" customWidth="1"/>
    <col min="3" max="3" width="9.125" style="2" customWidth="1"/>
    <col min="4" max="4" width="8.125" style="2" customWidth="1"/>
    <col min="5" max="5" width="11.375" style="0" customWidth="1"/>
  </cols>
  <sheetData>
    <row r="2" spans="1:4" ht="12.75" customHeight="1">
      <c r="A2" s="11" t="s">
        <v>19</v>
      </c>
      <c r="B2" s="11"/>
      <c r="C2" s="11"/>
      <c r="D2" s="11"/>
    </row>
    <row r="3" spans="1:4" ht="12.75" customHeight="1">
      <c r="A3" s="7" t="s">
        <v>7</v>
      </c>
      <c r="B3" s="7"/>
      <c r="C3" s="7"/>
      <c r="D3" s="7"/>
    </row>
    <row r="4" spans="1:4" ht="12.75" customHeight="1">
      <c r="A4" s="7" t="s">
        <v>20</v>
      </c>
      <c r="B4" s="7"/>
      <c r="C4" s="7"/>
      <c r="D4" s="7"/>
    </row>
    <row r="5" spans="1:4" ht="12.75">
      <c r="A5" s="1"/>
      <c r="B5" s="1"/>
      <c r="C5" s="1"/>
      <c r="D5" s="1"/>
    </row>
    <row r="6" spans="1:4" ht="12.75">
      <c r="A6" s="1"/>
      <c r="B6" s="4"/>
      <c r="C6" s="1"/>
      <c r="D6" s="1"/>
    </row>
    <row r="7" spans="1:5" ht="12.75" customHeight="1">
      <c r="A7" s="8" t="s">
        <v>0</v>
      </c>
      <c r="B7" s="8" t="s">
        <v>1</v>
      </c>
      <c r="C7" s="8" t="s">
        <v>3</v>
      </c>
      <c r="D7" s="8" t="s">
        <v>21</v>
      </c>
      <c r="E7" s="8" t="s">
        <v>22</v>
      </c>
    </row>
    <row r="8" spans="1:5" ht="27" customHeight="1">
      <c r="A8" s="9"/>
      <c r="B8" s="9"/>
      <c r="C8" s="9"/>
      <c r="D8" s="9"/>
      <c r="E8" s="9" t="s">
        <v>2</v>
      </c>
    </row>
    <row r="9" spans="1:5" ht="12.75">
      <c r="A9" s="10">
        <v>1</v>
      </c>
      <c r="B9" s="12">
        <v>2</v>
      </c>
      <c r="C9" s="12">
        <v>3</v>
      </c>
      <c r="D9" s="12">
        <v>4</v>
      </c>
      <c r="E9" s="12">
        <v>5</v>
      </c>
    </row>
    <row r="10" spans="1:5" ht="12.75">
      <c r="A10" s="13">
        <v>1</v>
      </c>
      <c r="B10" s="14" t="s">
        <v>14</v>
      </c>
      <c r="C10" s="15" t="s">
        <v>4</v>
      </c>
      <c r="D10" s="15">
        <v>2.25</v>
      </c>
      <c r="E10" s="16">
        <v>1740</v>
      </c>
    </row>
    <row r="11" spans="1:5" ht="12.75">
      <c r="A11" s="13">
        <v>2</v>
      </c>
      <c r="B11" s="17" t="s">
        <v>23</v>
      </c>
      <c r="C11" s="18" t="s">
        <v>4</v>
      </c>
      <c r="D11" s="18">
        <v>15</v>
      </c>
      <c r="E11" s="16">
        <f>D11*800</f>
        <v>12000</v>
      </c>
    </row>
    <row r="12" spans="1:5" ht="12.75">
      <c r="A12" s="13">
        <v>3</v>
      </c>
      <c r="B12" s="17" t="s">
        <v>24</v>
      </c>
      <c r="C12" s="18" t="s">
        <v>4</v>
      </c>
      <c r="D12" s="18">
        <v>10</v>
      </c>
      <c r="E12" s="16">
        <f>D12*414</f>
        <v>4140</v>
      </c>
    </row>
    <row r="13" spans="1:5" ht="12.75">
      <c r="A13" s="13">
        <v>4</v>
      </c>
      <c r="B13" s="17" t="s">
        <v>25</v>
      </c>
      <c r="C13" s="18" t="s">
        <v>5</v>
      </c>
      <c r="D13" s="18">
        <v>1</v>
      </c>
      <c r="E13" s="16">
        <f>D13*2600</f>
        <v>2600</v>
      </c>
    </row>
    <row r="14" spans="1:5" ht="12.75">
      <c r="A14" s="13">
        <v>5</v>
      </c>
      <c r="B14" s="17" t="s">
        <v>26</v>
      </c>
      <c r="C14" s="18" t="s">
        <v>5</v>
      </c>
      <c r="D14" s="18">
        <v>1</v>
      </c>
      <c r="E14" s="16">
        <f>D14*11000</f>
        <v>11000</v>
      </c>
    </row>
    <row r="15" spans="1:5" ht="12.75">
      <c r="A15" s="13">
        <v>6</v>
      </c>
      <c r="B15" s="17" t="s">
        <v>27</v>
      </c>
      <c r="C15" s="18" t="s">
        <v>4</v>
      </c>
      <c r="D15" s="18">
        <v>5</v>
      </c>
      <c r="E15" s="16">
        <f>D15*300</f>
        <v>1500</v>
      </c>
    </row>
    <row r="16" spans="1:5" ht="12.75">
      <c r="A16" s="13">
        <v>7</v>
      </c>
      <c r="B16" s="17" t="s">
        <v>28</v>
      </c>
      <c r="C16" s="18" t="s">
        <v>5</v>
      </c>
      <c r="D16" s="18">
        <v>4</v>
      </c>
      <c r="E16" s="16">
        <f>D16*270</f>
        <v>1080</v>
      </c>
    </row>
    <row r="17" spans="1:5" ht="12.75">
      <c r="A17" s="13">
        <v>8</v>
      </c>
      <c r="B17" s="17" t="s">
        <v>29</v>
      </c>
      <c r="C17" s="18" t="s">
        <v>5</v>
      </c>
      <c r="D17" s="18">
        <v>1</v>
      </c>
      <c r="E17" s="16">
        <f>D17*700</f>
        <v>700</v>
      </c>
    </row>
    <row r="18" spans="1:5" ht="13.5" customHeight="1">
      <c r="A18" s="13">
        <v>9</v>
      </c>
      <c r="B18" s="17" t="s">
        <v>30</v>
      </c>
      <c r="C18" s="18" t="s">
        <v>5</v>
      </c>
      <c r="D18" s="18">
        <v>9</v>
      </c>
      <c r="E18" s="16">
        <f>D18*650</f>
        <v>5850</v>
      </c>
    </row>
    <row r="19" spans="1:5" ht="12.75">
      <c r="A19" s="13">
        <v>10</v>
      </c>
      <c r="B19" s="17" t="s">
        <v>31</v>
      </c>
      <c r="C19" s="18" t="s">
        <v>4</v>
      </c>
      <c r="D19" s="18">
        <v>24</v>
      </c>
      <c r="E19" s="16">
        <f>D19*350</f>
        <v>8400</v>
      </c>
    </row>
    <row r="20" spans="1:5" ht="12.75">
      <c r="A20" s="15"/>
      <c r="B20" s="17"/>
      <c r="C20" s="18"/>
      <c r="D20" s="18"/>
      <c r="E20" s="16"/>
    </row>
    <row r="21" spans="1:5" ht="12.75">
      <c r="A21" s="15"/>
      <c r="B21" s="17"/>
      <c r="C21" s="18"/>
      <c r="D21" s="18"/>
      <c r="E21" s="16"/>
    </row>
    <row r="22" spans="1:5" ht="12.75">
      <c r="A22" s="15"/>
      <c r="B22" s="19" t="s">
        <v>32</v>
      </c>
      <c r="C22" s="20"/>
      <c r="D22" s="20"/>
      <c r="E22" s="21">
        <f>SUM(E11:E21)</f>
        <v>47270</v>
      </c>
    </row>
    <row r="23" spans="1:5" ht="12.75">
      <c r="A23" s="22"/>
      <c r="B23" s="23"/>
      <c r="C23" s="20"/>
      <c r="D23" s="20"/>
      <c r="E23" s="24"/>
    </row>
    <row r="24" spans="1:5" ht="12.75">
      <c r="A24" s="22"/>
      <c r="B24" s="25"/>
      <c r="C24" s="26"/>
      <c r="D24" s="26"/>
      <c r="E24" s="24"/>
    </row>
    <row r="25" spans="1:5" ht="12.75">
      <c r="A25" s="22"/>
      <c r="B25" s="14"/>
      <c r="C25" s="15"/>
      <c r="D25" s="15"/>
      <c r="E25" s="24"/>
    </row>
    <row r="26" spans="1:5" ht="12.75">
      <c r="A26" s="22"/>
      <c r="B26" s="19"/>
      <c r="C26" s="27"/>
      <c r="D26" s="27"/>
      <c r="E26" s="24"/>
    </row>
    <row r="27" spans="1:5" ht="12.75">
      <c r="A27" s="28"/>
      <c r="B27" s="29" t="s">
        <v>33</v>
      </c>
      <c r="C27" s="10" t="s">
        <v>15</v>
      </c>
      <c r="D27" s="30"/>
      <c r="E27" s="21">
        <v>51879</v>
      </c>
    </row>
    <row r="28" spans="1:5" ht="12.75">
      <c r="A28" s="31"/>
      <c r="B28" s="29" t="s">
        <v>16</v>
      </c>
      <c r="C28" s="10" t="s">
        <v>15</v>
      </c>
      <c r="D28" s="32"/>
      <c r="E28" s="33">
        <v>7636.19</v>
      </c>
    </row>
    <row r="29" spans="1:5" ht="12.75">
      <c r="A29" s="28"/>
      <c r="B29" s="5" t="s">
        <v>34</v>
      </c>
      <c r="C29" s="10" t="s">
        <v>15</v>
      </c>
      <c r="D29" s="26"/>
      <c r="E29" s="34">
        <f>SUM(E27:E28)</f>
        <v>59515.19</v>
      </c>
    </row>
  </sheetData>
  <mergeCells count="8">
    <mergeCell ref="E7:E8"/>
    <mergeCell ref="A2:D2"/>
    <mergeCell ref="A3:D3"/>
    <mergeCell ref="A4:D4"/>
    <mergeCell ref="A7:A8"/>
    <mergeCell ref="B7:B8"/>
    <mergeCell ref="C7:C8"/>
    <mergeCell ref="D7:D8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2"/>
  <sheetViews>
    <sheetView workbookViewId="0" topLeftCell="A15">
      <selection activeCell="D31" sqref="D31"/>
    </sheetView>
  </sheetViews>
  <sheetFormatPr defaultColWidth="9.00390625" defaultRowHeight="12.75"/>
  <cols>
    <col min="1" max="1" width="4.75390625" style="2" customWidth="1"/>
    <col min="2" max="2" width="45.75390625" style="3" customWidth="1"/>
    <col min="3" max="3" width="6.00390625" style="2" customWidth="1"/>
    <col min="4" max="4" width="8.125" style="2" customWidth="1"/>
    <col min="5" max="5" width="12.125" style="0" customWidth="1"/>
  </cols>
  <sheetData>
    <row r="1" ht="14.25" customHeight="1"/>
    <row r="2" spans="1:4" ht="12.75" customHeight="1">
      <c r="A2" s="11" t="s">
        <v>19</v>
      </c>
      <c r="B2" s="11"/>
      <c r="C2" s="11"/>
      <c r="D2" s="11"/>
    </row>
    <row r="3" spans="1:4" ht="12.75">
      <c r="A3" s="7" t="s">
        <v>8</v>
      </c>
      <c r="B3" s="7"/>
      <c r="C3" s="7"/>
      <c r="D3" s="7"/>
    </row>
    <row r="4" spans="1:4" ht="12.75">
      <c r="A4" s="7" t="s">
        <v>20</v>
      </c>
      <c r="B4" s="7"/>
      <c r="C4" s="7"/>
      <c r="D4" s="7"/>
    </row>
    <row r="5" spans="1:4" ht="12.75">
      <c r="A5" s="1"/>
      <c r="B5" s="1"/>
      <c r="C5" s="1"/>
      <c r="D5" s="1"/>
    </row>
    <row r="6" spans="1:4" ht="12.75" customHeight="1">
      <c r="A6" s="1"/>
      <c r="B6" s="4"/>
      <c r="C6" s="1"/>
      <c r="D6" s="1"/>
    </row>
    <row r="7" spans="1:5" ht="12.75">
      <c r="A7" s="8" t="s">
        <v>0</v>
      </c>
      <c r="B7" s="8" t="s">
        <v>1</v>
      </c>
      <c r="C7" s="8" t="s">
        <v>3</v>
      </c>
      <c r="D7" s="8" t="s">
        <v>21</v>
      </c>
      <c r="E7" s="8" t="s">
        <v>22</v>
      </c>
    </row>
    <row r="8" spans="1:5" ht="12.75">
      <c r="A8" s="9"/>
      <c r="B8" s="9"/>
      <c r="C8" s="9"/>
      <c r="D8" s="9"/>
      <c r="E8" s="9" t="s">
        <v>2</v>
      </c>
    </row>
    <row r="9" spans="1:5" ht="14.25" customHeight="1">
      <c r="A9" s="13">
        <v>1</v>
      </c>
      <c r="B9" s="14" t="s">
        <v>23</v>
      </c>
      <c r="C9" s="15" t="s">
        <v>4</v>
      </c>
      <c r="D9" s="15">
        <v>40</v>
      </c>
      <c r="E9" s="16">
        <f>D9*800</f>
        <v>32000</v>
      </c>
    </row>
    <row r="10" spans="1:5" ht="12.75">
      <c r="A10" s="13">
        <v>2</v>
      </c>
      <c r="B10" s="17" t="s">
        <v>35</v>
      </c>
      <c r="C10" s="18" t="s">
        <v>5</v>
      </c>
      <c r="D10" s="18">
        <v>25</v>
      </c>
      <c r="E10" s="16">
        <f>D10*290</f>
        <v>7250</v>
      </c>
    </row>
    <row r="11" spans="1:5" ht="12.75">
      <c r="A11" s="13">
        <v>3</v>
      </c>
      <c r="B11" s="17" t="s">
        <v>36</v>
      </c>
      <c r="C11" s="18" t="s">
        <v>5</v>
      </c>
      <c r="D11" s="18">
        <v>2</v>
      </c>
      <c r="E11" s="16">
        <f>D11*460</f>
        <v>920</v>
      </c>
    </row>
    <row r="12" spans="1:5" ht="12.75">
      <c r="A12" s="13">
        <v>4</v>
      </c>
      <c r="B12" s="17" t="s">
        <v>11</v>
      </c>
      <c r="C12" s="18" t="s">
        <v>5</v>
      </c>
      <c r="D12" s="18">
        <v>15</v>
      </c>
      <c r="E12" s="16">
        <f>D12*650</f>
        <v>9750</v>
      </c>
    </row>
    <row r="13" spans="1:5" ht="14.25" customHeight="1">
      <c r="A13" s="13">
        <v>5</v>
      </c>
      <c r="B13" s="17" t="s">
        <v>28</v>
      </c>
      <c r="C13" s="18" t="s">
        <v>5</v>
      </c>
      <c r="D13" s="18">
        <v>20</v>
      </c>
      <c r="E13" s="16">
        <f>D13*270</f>
        <v>5400</v>
      </c>
    </row>
    <row r="14" spans="1:5" ht="12.75">
      <c r="A14" s="13">
        <v>6</v>
      </c>
      <c r="B14" s="17" t="s">
        <v>37</v>
      </c>
      <c r="C14" s="18" t="s">
        <v>5</v>
      </c>
      <c r="D14" s="18">
        <v>2</v>
      </c>
      <c r="E14" s="16">
        <f>D14*2300</f>
        <v>4600</v>
      </c>
    </row>
    <row r="15" spans="1:5" ht="12.75">
      <c r="A15" s="13">
        <v>7</v>
      </c>
      <c r="B15" s="35" t="s">
        <v>38</v>
      </c>
      <c r="C15" s="18" t="s">
        <v>5</v>
      </c>
      <c r="D15" s="18">
        <v>23</v>
      </c>
      <c r="E15" s="16">
        <f>D15*900</f>
        <v>20700</v>
      </c>
    </row>
    <row r="16" spans="1:5" ht="25.5" customHeight="1">
      <c r="A16" s="13">
        <v>8</v>
      </c>
      <c r="B16" s="17" t="s">
        <v>39</v>
      </c>
      <c r="C16" s="18" t="s">
        <v>5</v>
      </c>
      <c r="D16" s="18">
        <v>10</v>
      </c>
      <c r="E16" s="16">
        <f>D16*2200</f>
        <v>22000</v>
      </c>
    </row>
    <row r="17" spans="1:5" ht="14.25" customHeight="1">
      <c r="A17" s="13">
        <v>9</v>
      </c>
      <c r="B17" s="17" t="s">
        <v>40</v>
      </c>
      <c r="C17" s="18" t="s">
        <v>5</v>
      </c>
      <c r="D17" s="18">
        <v>5</v>
      </c>
      <c r="E17" s="16">
        <f>D17*700</f>
        <v>3500</v>
      </c>
    </row>
    <row r="18" spans="1:5" ht="14.25" customHeight="1">
      <c r="A18" s="13">
        <v>10</v>
      </c>
      <c r="B18" s="17" t="s">
        <v>41</v>
      </c>
      <c r="C18" s="18" t="s">
        <v>4</v>
      </c>
      <c r="D18" s="18">
        <v>26</v>
      </c>
      <c r="E18" s="16">
        <f>D18*350</f>
        <v>9100</v>
      </c>
    </row>
    <row r="19" spans="1:5" ht="14.25" customHeight="1">
      <c r="A19" s="13">
        <v>11</v>
      </c>
      <c r="B19" s="36" t="s">
        <v>42</v>
      </c>
      <c r="C19" s="18" t="s">
        <v>6</v>
      </c>
      <c r="D19" s="18">
        <v>6</v>
      </c>
      <c r="E19" s="16">
        <f>D19*1300</f>
        <v>7800</v>
      </c>
    </row>
    <row r="20" spans="1:5" ht="14.25" customHeight="1">
      <c r="A20" s="13">
        <v>12</v>
      </c>
      <c r="B20" s="36" t="s">
        <v>43</v>
      </c>
      <c r="C20" s="18" t="s">
        <v>6</v>
      </c>
      <c r="D20" s="18">
        <v>9</v>
      </c>
      <c r="E20" s="16">
        <f>D20*1100</f>
        <v>9900</v>
      </c>
    </row>
    <row r="21" spans="1:5" ht="14.25" customHeight="1">
      <c r="A21" s="13">
        <v>13</v>
      </c>
      <c r="B21" s="36" t="s">
        <v>44</v>
      </c>
      <c r="C21" s="18" t="s">
        <v>6</v>
      </c>
      <c r="D21" s="18">
        <v>4</v>
      </c>
      <c r="E21" s="16">
        <f>D21*1100</f>
        <v>4400</v>
      </c>
    </row>
    <row r="22" spans="1:5" ht="14.25" customHeight="1">
      <c r="A22" s="13">
        <v>14</v>
      </c>
      <c r="B22" s="36" t="s">
        <v>45</v>
      </c>
      <c r="C22" s="18" t="s">
        <v>4</v>
      </c>
      <c r="D22" s="18">
        <f>3+5+6+6</f>
        <v>20</v>
      </c>
      <c r="E22" s="16">
        <f>D22*300</f>
        <v>6000</v>
      </c>
    </row>
    <row r="23" spans="1:5" ht="14.25" customHeight="1">
      <c r="A23" s="13">
        <v>15</v>
      </c>
      <c r="B23" s="36" t="s">
        <v>46</v>
      </c>
      <c r="C23" s="18" t="s">
        <v>6</v>
      </c>
      <c r="D23" s="18">
        <v>8</v>
      </c>
      <c r="E23" s="16">
        <f>D23*1100</f>
        <v>8800</v>
      </c>
    </row>
    <row r="24" spans="1:5" ht="12.75">
      <c r="A24" s="13">
        <v>16</v>
      </c>
      <c r="B24" s="17" t="s">
        <v>47</v>
      </c>
      <c r="C24" s="18" t="s">
        <v>6</v>
      </c>
      <c r="D24" s="18">
        <v>6</v>
      </c>
      <c r="E24" s="16">
        <f>D24*420</f>
        <v>2520</v>
      </c>
    </row>
    <row r="25" spans="1:5" ht="12.75">
      <c r="A25" s="13">
        <v>17</v>
      </c>
      <c r="B25" s="36" t="s">
        <v>30</v>
      </c>
      <c r="C25" s="18" t="s">
        <v>5</v>
      </c>
      <c r="D25" s="18">
        <v>45</v>
      </c>
      <c r="E25" s="16">
        <f>D25*650</f>
        <v>29250</v>
      </c>
    </row>
    <row r="26" spans="1:5" ht="12.75">
      <c r="A26" s="13">
        <v>18</v>
      </c>
      <c r="B26" s="36" t="s">
        <v>48</v>
      </c>
      <c r="C26" s="18" t="s">
        <v>5</v>
      </c>
      <c r="D26" s="18">
        <v>4</v>
      </c>
      <c r="E26" s="16">
        <f>D26*4600</f>
        <v>18400</v>
      </c>
    </row>
    <row r="27" spans="1:5" ht="12.75">
      <c r="A27" s="13">
        <v>19</v>
      </c>
      <c r="B27" s="36" t="s">
        <v>49</v>
      </c>
      <c r="C27" s="12" t="s">
        <v>5</v>
      </c>
      <c r="D27" s="12">
        <v>4</v>
      </c>
      <c r="E27" s="16">
        <f>D27*2000</f>
        <v>8000</v>
      </c>
    </row>
    <row r="28" spans="1:5" ht="12.75">
      <c r="A28" s="13">
        <v>20</v>
      </c>
      <c r="B28" s="37" t="s">
        <v>50</v>
      </c>
      <c r="C28" s="18" t="s">
        <v>5</v>
      </c>
      <c r="D28" s="18">
        <v>1</v>
      </c>
      <c r="E28" s="16">
        <v>3000</v>
      </c>
    </row>
    <row r="29" spans="1:5" ht="12.75">
      <c r="A29" s="13">
        <v>21</v>
      </c>
      <c r="B29" s="38" t="s">
        <v>51</v>
      </c>
      <c r="C29" s="18" t="s">
        <v>6</v>
      </c>
      <c r="D29" s="18">
        <v>54</v>
      </c>
      <c r="E29" s="16">
        <f>D29*520</f>
        <v>28080</v>
      </c>
    </row>
    <row r="30" spans="1:5" ht="12.75">
      <c r="A30" s="13">
        <v>23</v>
      </c>
      <c r="B30" s="23" t="s">
        <v>52</v>
      </c>
      <c r="C30" s="20" t="s">
        <v>6</v>
      </c>
      <c r="D30" s="20">
        <v>9</v>
      </c>
      <c r="E30" s="16">
        <f>D30*682</f>
        <v>6138</v>
      </c>
    </row>
    <row r="31" spans="1:5" ht="12.75">
      <c r="A31" s="13"/>
      <c r="B31" s="36" t="s">
        <v>53</v>
      </c>
      <c r="C31" s="18" t="s">
        <v>4</v>
      </c>
      <c r="D31" s="18">
        <v>6</v>
      </c>
      <c r="E31" s="15">
        <f>D31*300</f>
        <v>1800</v>
      </c>
    </row>
    <row r="32" spans="1:5" ht="25.5">
      <c r="A32" s="13"/>
      <c r="B32" s="36" t="s">
        <v>54</v>
      </c>
      <c r="C32" s="18" t="s">
        <v>4</v>
      </c>
      <c r="D32" s="18">
        <f>3+3+3+6</f>
        <v>15</v>
      </c>
      <c r="E32" s="15">
        <f>D32*300</f>
        <v>4500</v>
      </c>
    </row>
    <row r="33" spans="1:5" ht="12.75">
      <c r="A33" s="22"/>
      <c r="B33" s="36" t="s">
        <v>55</v>
      </c>
      <c r="C33" s="20"/>
      <c r="D33" s="20"/>
      <c r="E33" s="24"/>
    </row>
    <row r="34" spans="1:5" ht="12.75">
      <c r="A34" s="22"/>
      <c r="B34" s="23" t="s">
        <v>56</v>
      </c>
      <c r="C34" s="20"/>
      <c r="D34" s="20"/>
      <c r="E34" s="39"/>
    </row>
    <row r="35" spans="1:5" ht="12.75">
      <c r="A35" s="22"/>
      <c r="B35" s="23" t="s">
        <v>57</v>
      </c>
      <c r="C35" s="20"/>
      <c r="D35" s="20"/>
      <c r="E35" s="39"/>
    </row>
    <row r="36" spans="1:5" ht="12.75">
      <c r="A36" s="22"/>
      <c r="B36" s="23" t="s">
        <v>58</v>
      </c>
      <c r="C36" s="20"/>
      <c r="D36" s="20"/>
      <c r="E36" s="39"/>
    </row>
    <row r="37" spans="1:5" ht="12.75">
      <c r="A37" s="22"/>
      <c r="B37" s="23" t="s">
        <v>59</v>
      </c>
      <c r="C37" s="20"/>
      <c r="D37" s="20"/>
      <c r="E37" s="39"/>
    </row>
    <row r="38" spans="1:5" ht="12.75">
      <c r="A38" s="22"/>
      <c r="B38" s="19" t="s">
        <v>60</v>
      </c>
      <c r="C38" s="20"/>
      <c r="D38" s="20"/>
      <c r="E38" s="40">
        <f>SUM(E9:E33)</f>
        <v>253808</v>
      </c>
    </row>
    <row r="39" spans="1:5" ht="12.75">
      <c r="A39" s="22"/>
      <c r="B39" s="19"/>
      <c r="C39" s="27"/>
      <c r="D39" s="27"/>
      <c r="E39" s="24"/>
    </row>
    <row r="40" spans="1:5" ht="12.75">
      <c r="A40" s="28"/>
      <c r="B40" s="29" t="s">
        <v>33</v>
      </c>
      <c r="C40" s="10" t="s">
        <v>15</v>
      </c>
      <c r="D40" s="30"/>
      <c r="E40" s="6">
        <v>393711</v>
      </c>
    </row>
    <row r="41" spans="1:5" ht="12.75">
      <c r="A41" s="15"/>
      <c r="B41" s="29" t="s">
        <v>16</v>
      </c>
      <c r="C41" s="10" t="s">
        <v>15</v>
      </c>
      <c r="D41" s="15"/>
      <c r="E41" s="41">
        <v>49961.05</v>
      </c>
    </row>
    <row r="42" spans="1:5" ht="12.75">
      <c r="A42" s="31"/>
      <c r="B42" s="5" t="s">
        <v>34</v>
      </c>
      <c r="C42" s="10" t="s">
        <v>15</v>
      </c>
      <c r="D42" s="32"/>
      <c r="E42" s="42">
        <f>SUM(E40:E41)</f>
        <v>443672.05</v>
      </c>
    </row>
  </sheetData>
  <mergeCells count="8">
    <mergeCell ref="A3:D3"/>
    <mergeCell ref="A4:D4"/>
    <mergeCell ref="A7:A8"/>
    <mergeCell ref="B7:B8"/>
    <mergeCell ref="C7:C8"/>
    <mergeCell ref="D7:D8"/>
    <mergeCell ref="E7:E8"/>
    <mergeCell ref="A2:D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5"/>
  <sheetViews>
    <sheetView tabSelected="1" workbookViewId="0" topLeftCell="A13">
      <selection activeCell="C23" sqref="C23"/>
    </sheetView>
  </sheetViews>
  <sheetFormatPr defaultColWidth="9.00390625" defaultRowHeight="12.75"/>
  <cols>
    <col min="1" max="1" width="4.75390625" style="2" customWidth="1"/>
    <col min="2" max="2" width="45.25390625" style="3" customWidth="1"/>
    <col min="3" max="3" width="5.875" style="2" customWidth="1"/>
    <col min="4" max="4" width="8.125" style="2" customWidth="1"/>
    <col min="5" max="6" width="12.00390625" style="0" customWidth="1"/>
  </cols>
  <sheetData>
    <row r="2" spans="1:4" ht="12.75">
      <c r="A2" s="43" t="s">
        <v>19</v>
      </c>
      <c r="B2" s="43"/>
      <c r="C2" s="43"/>
      <c r="D2" s="43"/>
    </row>
    <row r="3" spans="1:4" ht="12.75">
      <c r="A3" s="7" t="s">
        <v>9</v>
      </c>
      <c r="B3" s="7"/>
      <c r="C3" s="7"/>
      <c r="D3" s="7"/>
    </row>
    <row r="4" spans="1:4" ht="12.75">
      <c r="A4" s="7" t="s">
        <v>20</v>
      </c>
      <c r="B4" s="7"/>
      <c r="C4" s="7"/>
      <c r="D4" s="7"/>
    </row>
    <row r="5" spans="1:4" ht="12.75">
      <c r="A5" s="1"/>
      <c r="B5" s="4"/>
      <c r="C5" s="1"/>
      <c r="D5" s="1"/>
    </row>
    <row r="6" spans="1:5" ht="12.75">
      <c r="A6" s="8" t="s">
        <v>0</v>
      </c>
      <c r="B6" s="8" t="s">
        <v>1</v>
      </c>
      <c r="C6" s="8" t="s">
        <v>3</v>
      </c>
      <c r="D6" s="8" t="s">
        <v>21</v>
      </c>
      <c r="E6" s="8" t="s">
        <v>22</v>
      </c>
    </row>
    <row r="7" spans="1:5" ht="12.75">
      <c r="A7" s="9"/>
      <c r="B7" s="9"/>
      <c r="C7" s="9"/>
      <c r="D7" s="9"/>
      <c r="E7" s="9" t="s">
        <v>2</v>
      </c>
    </row>
    <row r="8" spans="1:5" ht="12.75">
      <c r="A8" s="10">
        <v>1</v>
      </c>
      <c r="B8" s="12">
        <v>2</v>
      </c>
      <c r="C8" s="12">
        <v>3</v>
      </c>
      <c r="D8" s="12">
        <v>4</v>
      </c>
      <c r="E8" s="12">
        <v>5</v>
      </c>
    </row>
    <row r="9" spans="1:5" ht="12.75">
      <c r="A9" s="13">
        <v>1</v>
      </c>
      <c r="B9" s="14" t="s">
        <v>13</v>
      </c>
      <c r="C9" s="15" t="s">
        <v>4</v>
      </c>
      <c r="D9" s="15">
        <v>2.25</v>
      </c>
      <c r="E9" s="16">
        <v>1767</v>
      </c>
    </row>
    <row r="10" spans="1:5" ht="12.75">
      <c r="A10" s="13">
        <v>2</v>
      </c>
      <c r="B10" s="17" t="s">
        <v>23</v>
      </c>
      <c r="C10" s="18" t="s">
        <v>4</v>
      </c>
      <c r="D10" s="18">
        <v>40</v>
      </c>
      <c r="E10" s="16">
        <f>D10*800</f>
        <v>32000</v>
      </c>
    </row>
    <row r="11" spans="1:5" ht="12.75">
      <c r="A11" s="13">
        <v>3</v>
      </c>
      <c r="B11" s="17" t="s">
        <v>61</v>
      </c>
      <c r="C11" s="18" t="s">
        <v>4</v>
      </c>
      <c r="D11" s="18">
        <v>5</v>
      </c>
      <c r="E11" s="16">
        <f>D11*800</f>
        <v>4000</v>
      </c>
    </row>
    <row r="12" spans="1:5" ht="12.75">
      <c r="A12" s="13">
        <v>4</v>
      </c>
      <c r="B12" s="17" t="s">
        <v>62</v>
      </c>
      <c r="C12" s="18" t="s">
        <v>5</v>
      </c>
      <c r="D12" s="18">
        <v>12</v>
      </c>
      <c r="E12" s="16">
        <f>D12*460</f>
        <v>5520</v>
      </c>
    </row>
    <row r="13" spans="1:5" ht="12.75">
      <c r="A13" s="13">
        <v>5</v>
      </c>
      <c r="B13" s="17" t="s">
        <v>63</v>
      </c>
      <c r="C13" s="18" t="s">
        <v>5</v>
      </c>
      <c r="D13" s="18">
        <v>40</v>
      </c>
      <c r="E13" s="16">
        <f>D13*270</f>
        <v>10800</v>
      </c>
    </row>
    <row r="14" spans="1:5" ht="12.75">
      <c r="A14" s="13">
        <v>6</v>
      </c>
      <c r="B14" s="17" t="s">
        <v>12</v>
      </c>
      <c r="C14" s="18" t="s">
        <v>5</v>
      </c>
      <c r="D14" s="18">
        <v>3</v>
      </c>
      <c r="E14" s="16">
        <f>D14*(9*1100)</f>
        <v>29700</v>
      </c>
    </row>
    <row r="15" spans="1:5" ht="12.75">
      <c r="A15" s="13">
        <v>7</v>
      </c>
      <c r="B15" s="17" t="s">
        <v>17</v>
      </c>
      <c r="C15" s="18" t="s">
        <v>4</v>
      </c>
      <c r="D15" s="18">
        <v>7</v>
      </c>
      <c r="E15" s="16">
        <f>D15*350</f>
        <v>2450</v>
      </c>
    </row>
    <row r="16" spans="1:5" ht="12.75">
      <c r="A16" s="13">
        <v>8</v>
      </c>
      <c r="B16" s="17" t="s">
        <v>10</v>
      </c>
      <c r="C16" s="18" t="s">
        <v>5</v>
      </c>
      <c r="D16" s="18">
        <v>1</v>
      </c>
      <c r="E16" s="16">
        <v>16159</v>
      </c>
    </row>
    <row r="17" spans="1:5" ht="12.75">
      <c r="A17" s="13">
        <v>9</v>
      </c>
      <c r="B17" s="17" t="s">
        <v>64</v>
      </c>
      <c r="C17" s="18" t="s">
        <v>5</v>
      </c>
      <c r="D17" s="18">
        <v>40</v>
      </c>
      <c r="E17" s="16">
        <f>D17*650</f>
        <v>26000</v>
      </c>
    </row>
    <row r="18" spans="1:5" ht="12.75">
      <c r="A18" s="13">
        <v>10</v>
      </c>
      <c r="B18" s="36" t="s">
        <v>40</v>
      </c>
      <c r="C18" s="18" t="s">
        <v>5</v>
      </c>
      <c r="D18" s="18">
        <v>2</v>
      </c>
      <c r="E18" s="16">
        <f>D18*700</f>
        <v>1400</v>
      </c>
    </row>
    <row r="19" spans="1:5" ht="12.75">
      <c r="A19" s="13">
        <v>11</v>
      </c>
      <c r="B19" s="23" t="s">
        <v>65</v>
      </c>
      <c r="C19" s="20" t="s">
        <v>5</v>
      </c>
      <c r="D19" s="20">
        <v>1</v>
      </c>
      <c r="E19" s="16">
        <v>8000</v>
      </c>
    </row>
    <row r="20" spans="1:5" ht="12.75">
      <c r="A20" s="22"/>
      <c r="B20" s="23"/>
      <c r="C20" s="20"/>
      <c r="D20" s="20"/>
      <c r="E20" s="24"/>
    </row>
    <row r="21" spans="1:5" ht="12.75">
      <c r="A21" s="22"/>
      <c r="B21" s="23"/>
      <c r="C21" s="20"/>
      <c r="D21" s="20"/>
      <c r="E21" s="24"/>
    </row>
    <row r="22" spans="1:5" ht="12.75">
      <c r="A22" s="22"/>
      <c r="B22" s="23"/>
      <c r="C22" s="20"/>
      <c r="D22" s="20"/>
      <c r="E22" s="24"/>
    </row>
    <row r="23" spans="1:5" ht="12.75">
      <c r="A23" s="22"/>
      <c r="B23" s="23"/>
      <c r="C23" s="20"/>
      <c r="D23" s="20"/>
      <c r="E23" s="24"/>
    </row>
    <row r="24" spans="1:5" ht="12.75">
      <c r="A24" s="22"/>
      <c r="B24" s="23"/>
      <c r="C24" s="20"/>
      <c r="D24" s="20"/>
      <c r="E24" s="24"/>
    </row>
    <row r="25" spans="1:5" ht="12.75">
      <c r="A25" s="22"/>
      <c r="B25" s="23"/>
      <c r="C25" s="20"/>
      <c r="D25" s="20"/>
      <c r="E25" s="24"/>
    </row>
    <row r="26" spans="1:5" ht="12.75">
      <c r="A26" s="22"/>
      <c r="B26" s="23"/>
      <c r="C26" s="20"/>
      <c r="D26" s="20"/>
      <c r="E26" s="24"/>
    </row>
    <row r="27" spans="1:5" ht="12.75">
      <c r="A27" s="22"/>
      <c r="B27" s="23"/>
      <c r="C27" s="20"/>
      <c r="D27" s="15"/>
      <c r="E27" s="24"/>
    </row>
    <row r="28" spans="1:5" ht="12.75">
      <c r="A28" s="22"/>
      <c r="B28" s="23"/>
      <c r="C28" s="20"/>
      <c r="D28" s="20"/>
      <c r="E28" s="24"/>
    </row>
    <row r="29" spans="1:5" ht="12.75">
      <c r="A29" s="22"/>
      <c r="B29" s="23"/>
      <c r="C29" s="20"/>
      <c r="D29" s="20"/>
      <c r="E29" s="24"/>
    </row>
    <row r="30" spans="1:5" ht="12.75">
      <c r="A30" s="22"/>
      <c r="B30" s="23"/>
      <c r="C30" s="20"/>
      <c r="D30" s="20"/>
      <c r="E30" s="24"/>
    </row>
    <row r="31" spans="1:5" ht="12.75">
      <c r="A31" s="22"/>
      <c r="B31" s="19" t="s">
        <v>66</v>
      </c>
      <c r="C31" s="20"/>
      <c r="D31" s="20"/>
      <c r="E31" s="40">
        <f>SUM(E9:E30)</f>
        <v>137796</v>
      </c>
    </row>
    <row r="32" spans="1:5" ht="12.75">
      <c r="A32" s="22"/>
      <c r="B32" s="19"/>
      <c r="C32" s="27"/>
      <c r="D32" s="27"/>
      <c r="E32" s="24"/>
    </row>
    <row r="33" spans="1:5" ht="12.75">
      <c r="A33" s="28"/>
      <c r="B33" s="29" t="s">
        <v>33</v>
      </c>
      <c r="C33" s="10" t="s">
        <v>15</v>
      </c>
      <c r="D33" s="30"/>
      <c r="E33" s="6">
        <v>179400</v>
      </c>
    </row>
    <row r="34" spans="1:5" ht="12.75">
      <c r="A34" s="15"/>
      <c r="B34" s="29" t="s">
        <v>18</v>
      </c>
      <c r="C34" s="10" t="s">
        <v>15</v>
      </c>
      <c r="D34" s="15"/>
      <c r="E34" s="44">
        <v>5539.61</v>
      </c>
    </row>
    <row r="35" spans="1:5" ht="12.75">
      <c r="A35" s="31"/>
      <c r="B35" s="5" t="s">
        <v>34</v>
      </c>
      <c r="C35" s="10" t="s">
        <v>15</v>
      </c>
      <c r="D35" s="32"/>
      <c r="E35" s="42">
        <f>E33-E34</f>
        <v>173860.39</v>
      </c>
    </row>
  </sheetData>
  <mergeCells count="8">
    <mergeCell ref="E6:E7"/>
    <mergeCell ref="A2:D2"/>
    <mergeCell ref="A3:D3"/>
    <mergeCell ref="A4:D4"/>
    <mergeCell ref="A6:A7"/>
    <mergeCell ref="B6:B7"/>
    <mergeCell ref="C6:C7"/>
    <mergeCell ref="D6:D7"/>
  </mergeCells>
  <printOptions/>
  <pageMargins left="0.7874015748031497" right="0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2012-11-06T13:13:32Z</cp:lastPrinted>
  <dcterms:created xsi:type="dcterms:W3CDTF">2005-04-25T04:58:45Z</dcterms:created>
  <dcterms:modified xsi:type="dcterms:W3CDTF">2013-08-14T07:33:05Z</dcterms:modified>
  <cp:category/>
  <cp:version/>
  <cp:contentType/>
  <cp:contentStatus/>
</cp:coreProperties>
</file>