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799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<sst xmlns="http://schemas.openxmlformats.org/spreadsheetml/2006/main" count="35" uniqueCount="29">
  <si>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</si>
  <si>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</si>
  <si>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</si>
  <si>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</si>
  <si>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</si>
  <si>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</si>
  <si>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Пятиэтажные дома с благоустройством без лифта</t>
  </si>
  <si>
    <t>Итого:</t>
  </si>
  <si>
    <t>Дявитиэтажные дома с благоустройством и лифтами</t>
  </si>
  <si>
    <t>Всего:</t>
  </si>
  <si>
    <t xml:space="preserve"> </t>
  </si>
  <si>
    <t>Начислено</t>
  </si>
  <si>
    <t>Выполнено</t>
  </si>
  <si>
    <t>Оплачено</t>
  </si>
  <si>
    <t>Содержание (руб.)</t>
  </si>
  <si>
    <t>Управление(руб.)</t>
  </si>
  <si>
    <t>К.Маркса ,56</t>
  </si>
  <si>
    <t>Мира.85</t>
  </si>
  <si>
    <t>К.Маркса ,50</t>
  </si>
  <si>
    <t>К.Маркса ,62</t>
  </si>
  <si>
    <t>Лазоревый,24</t>
  </si>
  <si>
    <t>Ленинградская,28</t>
  </si>
  <si>
    <t>Ленинградская,30</t>
  </si>
  <si>
    <t>Мира,93</t>
  </si>
  <si>
    <t>Мира,97</t>
  </si>
  <si>
    <t>К.Маркса,70</t>
  </si>
  <si>
    <t>ОТЧЁТ о выполнении работ по содержанию и управлению МКД по ООО УК "РИСОЖ-2"</t>
  </si>
  <si>
    <t xml:space="preserve">                                                  за  январь - декабрь   2013 года.</t>
  </si>
  <si>
    <t>Долг насел.(-) переплата (+)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</si>
</sst>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7">
      <selection activeCell="K32" sqref="K32"/>
    </sheetView>
  </sheetViews>
  <sheetFormatPr defaultColWidth="9.00390625" defaultRowHeight="12.75"/>
  <cols>
    <col min="1" max="1" width="3.75390625" style="0" customWidth="1"/>
    <col min="2" max="2" width="11.25390625" style="0" customWidth="1"/>
    <col min="3" max="3" width="4.375" style="0" customWidth="1"/>
    <col min="4" max="4" width="3.125" style="0" hidden="1" customWidth="1"/>
    <col min="5" max="5" width="5.00390625" style="0" hidden="1" customWidth="1"/>
    <col min="6" max="6" width="3.125" style="0" hidden="1" customWidth="1"/>
    <col min="7" max="7" width="7.75390625" style="0" customWidth="1"/>
    <col min="8" max="8" width="12.125" style="0" customWidth="1"/>
    <col min="9" max="10" width="11.875" style="0" customWidth="1"/>
    <col min="11" max="11" width="12.00390625" style="0" customWidth="1"/>
    <col min="12" max="12" width="11.00390625" style="0" hidden="1" customWidth="1"/>
    <col min="13" max="14" width="10.75390625" style="0" customWidth="1"/>
    <col min="15" max="15" width="12.125" style="0" customWidth="1"/>
    <col min="16" max="16" width="11.625" style="0" customWidth="1"/>
    <col min="17" max="17" width="10.625" style="0" customWidth="1"/>
    <col min="18" max="18" width="11.375" style="0" customWidth="1"/>
  </cols>
  <sheetData>
    <row r="1" spans="1:18" ht="52.5" customHeight="1">
      <c r="A1" s="53"/>
      <c r="B1" s="39"/>
      <c r="C1" s="37" t="s">
        <v>26</v>
      </c>
      <c r="D1" s="37"/>
      <c r="E1" s="37"/>
      <c r="F1" s="37"/>
      <c r="G1" s="38"/>
      <c r="H1" s="38"/>
      <c r="I1" s="38"/>
      <c r="J1" s="39"/>
      <c r="K1" s="39"/>
      <c r="L1" s="39"/>
      <c r="M1" s="39"/>
      <c r="N1" s="39"/>
      <c r="O1" s="16"/>
      <c r="P1" s="16"/>
      <c r="Q1" s="16" t="s">
        <v>10</v>
      </c>
      <c r="R1" s="2"/>
    </row>
    <row r="2" spans="1:18" ht="18.75" customHeight="1">
      <c r="A2" s="1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6"/>
      <c r="Q2" s="16"/>
      <c r="R2" s="2"/>
    </row>
    <row r="3" spans="1:18" ht="13.5" customHeight="1">
      <c r="A3" s="48" t="s">
        <v>0</v>
      </c>
      <c r="B3" s="49" t="s">
        <v>1</v>
      </c>
      <c r="C3" s="49"/>
      <c r="D3" s="50" t="s">
        <v>2</v>
      </c>
      <c r="E3" s="51" t="s">
        <v>3</v>
      </c>
      <c r="F3" s="51" t="s">
        <v>4</v>
      </c>
      <c r="G3" s="55" t="s">
        <v>5</v>
      </c>
      <c r="H3" s="58" t="s">
        <v>14</v>
      </c>
      <c r="I3" s="59"/>
      <c r="J3" s="47"/>
      <c r="K3" s="60"/>
      <c r="L3" s="56"/>
      <c r="M3" s="45" t="s">
        <v>15</v>
      </c>
      <c r="N3" s="46"/>
      <c r="O3" s="46"/>
      <c r="P3" s="47"/>
      <c r="Q3" s="23"/>
      <c r="R3" s="40"/>
    </row>
    <row r="4" spans="1:19" ht="65.25" customHeight="1">
      <c r="A4" s="48"/>
      <c r="B4" s="49"/>
      <c r="C4" s="49"/>
      <c r="D4" s="50"/>
      <c r="E4" s="51"/>
      <c r="F4" s="51"/>
      <c r="G4" s="55"/>
      <c r="H4" s="17" t="s">
        <v>11</v>
      </c>
      <c r="I4" s="17" t="s">
        <v>12</v>
      </c>
      <c r="J4" s="17" t="s">
        <v>13</v>
      </c>
      <c r="K4" s="32" t="s">
        <v>28</v>
      </c>
      <c r="L4" s="57"/>
      <c r="M4" s="17" t="s">
        <v>11</v>
      </c>
      <c r="N4" s="17" t="s">
        <v>12</v>
      </c>
      <c r="O4" s="17" t="s">
        <v>13</v>
      </c>
      <c r="P4" s="32" t="s">
        <v>28</v>
      </c>
      <c r="Q4" s="24"/>
      <c r="R4" s="40"/>
      <c r="S4" s="19"/>
    </row>
    <row r="5" spans="1:18" ht="12.7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4"/>
    </row>
    <row r="6" spans="1:18" ht="12.75">
      <c r="A6" s="4">
        <v>1</v>
      </c>
      <c r="B6" s="54" t="s">
        <v>16</v>
      </c>
      <c r="C6" s="54"/>
      <c r="D6" s="4">
        <v>5</v>
      </c>
      <c r="E6" s="4">
        <v>77</v>
      </c>
      <c r="F6" s="4"/>
      <c r="G6" s="26">
        <v>3008.1</v>
      </c>
      <c r="H6" s="6">
        <v>402459.12</v>
      </c>
      <c r="I6" s="6">
        <f>H6</f>
        <v>402459.12</v>
      </c>
      <c r="J6" s="7">
        <v>389603.95</v>
      </c>
      <c r="K6" s="31">
        <f>J6-H6</f>
        <v>-12855.169999999984</v>
      </c>
      <c r="L6" s="7"/>
      <c r="M6" s="7">
        <v>31585.74</v>
      </c>
      <c r="N6" s="7">
        <f>M6</f>
        <v>31585.74</v>
      </c>
      <c r="O6" s="7">
        <v>31265</v>
      </c>
      <c r="P6" s="6">
        <f>O6-M6</f>
        <v>-320.7400000000016</v>
      </c>
      <c r="Q6" s="22"/>
      <c r="R6" s="25"/>
    </row>
    <row r="7" spans="1:18" ht="12.75">
      <c r="A7" s="4">
        <v>2</v>
      </c>
      <c r="B7" s="54" t="s">
        <v>17</v>
      </c>
      <c r="C7" s="54"/>
      <c r="D7" s="4">
        <v>5</v>
      </c>
      <c r="E7" s="4">
        <v>50</v>
      </c>
      <c r="F7" s="4"/>
      <c r="G7" s="26">
        <v>3952</v>
      </c>
      <c r="H7" s="6">
        <v>528740.79</v>
      </c>
      <c r="I7" s="6">
        <f>H7</f>
        <v>528740.79</v>
      </c>
      <c r="J7" s="7">
        <v>488520.18</v>
      </c>
      <c r="K7" s="33">
        <f>J7-H7</f>
        <v>-40220.610000000044</v>
      </c>
      <c r="L7" s="7"/>
      <c r="M7" s="7">
        <v>41496.78</v>
      </c>
      <c r="N7" s="7">
        <f>M7</f>
        <v>41496.78</v>
      </c>
      <c r="O7" s="7">
        <v>38340.18</v>
      </c>
      <c r="P7" s="6">
        <f>O7-M7</f>
        <v>-3156.5999999999985</v>
      </c>
      <c r="Q7" s="22"/>
      <c r="R7" s="25"/>
    </row>
    <row r="8" spans="1:18" ht="12.75">
      <c r="A8" s="4"/>
      <c r="B8" s="54"/>
      <c r="C8" s="54"/>
      <c r="D8" s="4"/>
      <c r="E8" s="4"/>
      <c r="F8" s="4"/>
      <c r="G8" s="26"/>
      <c r="H8" s="6"/>
      <c r="I8" s="6"/>
      <c r="J8" s="28"/>
      <c r="K8" s="33"/>
      <c r="L8" s="7"/>
      <c r="M8" s="7"/>
      <c r="N8" s="7"/>
      <c r="O8" s="7"/>
      <c r="P8" s="6"/>
      <c r="Q8" s="22"/>
      <c r="R8" s="25"/>
    </row>
    <row r="9" spans="1:18" ht="12.75">
      <c r="A9" s="4"/>
      <c r="B9" s="54"/>
      <c r="C9" s="54"/>
      <c r="D9" s="4"/>
      <c r="E9" s="4"/>
      <c r="F9" s="4"/>
      <c r="G9" s="26"/>
      <c r="H9" s="6"/>
      <c r="I9" s="6"/>
      <c r="J9" s="7"/>
      <c r="K9" s="33"/>
      <c r="L9" s="7"/>
      <c r="M9" s="7"/>
      <c r="N9" s="7"/>
      <c r="O9" s="7"/>
      <c r="P9" s="6"/>
      <c r="Q9" s="22"/>
      <c r="R9" s="25"/>
    </row>
    <row r="10" spans="1:18" ht="12.75">
      <c r="A10" s="8"/>
      <c r="B10" s="61" t="s">
        <v>7</v>
      </c>
      <c r="C10" s="62"/>
      <c r="D10" s="8"/>
      <c r="E10" s="8">
        <f>SUM(E6:E9)</f>
        <v>127</v>
      </c>
      <c r="F10" s="8"/>
      <c r="G10" s="34">
        <f>SUM(G6:G9)</f>
        <v>6960.1</v>
      </c>
      <c r="H10" s="29">
        <f>H6+H7</f>
        <v>931199.91</v>
      </c>
      <c r="I10" s="29">
        <f>H10</f>
        <v>931199.91</v>
      </c>
      <c r="J10" s="10">
        <f>SUM(J6:J9)</f>
        <v>878124.13</v>
      </c>
      <c r="K10" s="35">
        <f>J10-H10</f>
        <v>-53075.78000000003</v>
      </c>
      <c r="L10" s="10"/>
      <c r="M10" s="10">
        <f>SUM(M6:M9)</f>
        <v>73082.52</v>
      </c>
      <c r="N10" s="10">
        <f>SUM(N6:N9)</f>
        <v>73082.52</v>
      </c>
      <c r="O10" s="10">
        <f>SUM(O6:O9)</f>
        <v>69605.18</v>
      </c>
      <c r="P10" s="29">
        <f>O10-M10</f>
        <v>-3477.340000000011</v>
      </c>
      <c r="Q10" s="22"/>
      <c r="R10" s="25"/>
    </row>
    <row r="11" spans="1:18" ht="12.75">
      <c r="A11" s="4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4"/>
    </row>
    <row r="12" spans="1:18" ht="12.75">
      <c r="A12" s="4">
        <v>3</v>
      </c>
      <c r="B12" s="54" t="s">
        <v>18</v>
      </c>
      <c r="C12" s="54"/>
      <c r="D12" s="4">
        <v>10</v>
      </c>
      <c r="E12" s="4">
        <v>78</v>
      </c>
      <c r="F12" s="4">
        <v>2</v>
      </c>
      <c r="G12" s="26">
        <v>10616</v>
      </c>
      <c r="H12" s="6">
        <v>1946535.36</v>
      </c>
      <c r="I12" s="6">
        <f>H12</f>
        <v>1946535.36</v>
      </c>
      <c r="J12" s="7">
        <v>1913129.09</v>
      </c>
      <c r="K12" s="33">
        <f>J12-H12</f>
        <v>-33406.27000000002</v>
      </c>
      <c r="L12" s="7"/>
      <c r="M12" s="7">
        <v>111470.04</v>
      </c>
      <c r="N12" s="7">
        <f>M12</f>
        <v>111470.04</v>
      </c>
      <c r="O12" s="7">
        <v>109557</v>
      </c>
      <c r="P12" s="6">
        <f>O12-M12</f>
        <v>-1913.0399999999936</v>
      </c>
      <c r="Q12" s="22"/>
      <c r="R12" s="25"/>
    </row>
    <row r="13" spans="1:18" ht="12.75">
      <c r="A13" s="4">
        <v>4</v>
      </c>
      <c r="B13" s="54" t="s">
        <v>19</v>
      </c>
      <c r="C13" s="54"/>
      <c r="D13" s="4">
        <v>9</v>
      </c>
      <c r="E13" s="4">
        <v>142</v>
      </c>
      <c r="F13" s="4">
        <v>4</v>
      </c>
      <c r="G13" s="5">
        <v>10576</v>
      </c>
      <c r="H13" s="6">
        <v>1939403.68</v>
      </c>
      <c r="I13" s="6">
        <f aca="true" t="shared" si="0" ref="I13:I19">H13</f>
        <v>1939403.68</v>
      </c>
      <c r="J13" s="7">
        <v>1888791.01</v>
      </c>
      <c r="K13" s="33">
        <f aca="true" t="shared" si="1" ref="K13:K23">J13-H13</f>
        <v>-50612.669999999925</v>
      </c>
      <c r="L13" s="7"/>
      <c r="M13" s="7">
        <v>111061.39</v>
      </c>
      <c r="N13" s="7">
        <f aca="true" t="shared" si="2" ref="N13:N19">M13</f>
        <v>111061.39</v>
      </c>
      <c r="O13" s="7">
        <v>108163.01</v>
      </c>
      <c r="P13" s="6">
        <f aca="true" t="shared" si="3" ref="P13:P24">O13-M13</f>
        <v>-2898.3800000000047</v>
      </c>
      <c r="Q13" s="22"/>
      <c r="R13" s="25"/>
    </row>
    <row r="14" spans="1:18" ht="12.75">
      <c r="A14" s="4">
        <v>5</v>
      </c>
      <c r="B14" s="54" t="s">
        <v>20</v>
      </c>
      <c r="C14" s="54"/>
      <c r="D14" s="4">
        <v>9</v>
      </c>
      <c r="E14" s="4">
        <v>34</v>
      </c>
      <c r="F14" s="4">
        <v>1</v>
      </c>
      <c r="G14" s="5">
        <v>9336.2</v>
      </c>
      <c r="H14" s="6">
        <v>1711335.34</v>
      </c>
      <c r="I14" s="6">
        <f t="shared" si="0"/>
        <v>1711335.34</v>
      </c>
      <c r="J14" s="7">
        <v>1655898.61</v>
      </c>
      <c r="K14" s="33">
        <f t="shared" si="1"/>
        <v>-55436.72999999998</v>
      </c>
      <c r="L14" s="7"/>
      <c r="M14" s="7">
        <v>97964.94</v>
      </c>
      <c r="N14" s="7">
        <f t="shared" si="2"/>
        <v>97964.94</v>
      </c>
      <c r="O14" s="7">
        <v>94791.48</v>
      </c>
      <c r="P14" s="6">
        <f t="shared" si="3"/>
        <v>-3173.4600000000064</v>
      </c>
      <c r="Q14" s="22"/>
      <c r="R14" s="25"/>
    </row>
    <row r="15" spans="1:18" ht="12.75">
      <c r="A15" s="4">
        <v>6</v>
      </c>
      <c r="B15" s="54" t="s">
        <v>21</v>
      </c>
      <c r="C15" s="54"/>
      <c r="D15" s="4">
        <v>9</v>
      </c>
      <c r="E15" s="4">
        <v>213</v>
      </c>
      <c r="F15" s="4">
        <v>6</v>
      </c>
      <c r="G15" s="5">
        <v>9203.2</v>
      </c>
      <c r="H15" s="6">
        <v>1687502.64</v>
      </c>
      <c r="I15" s="6">
        <f t="shared" si="0"/>
        <v>1687502.64</v>
      </c>
      <c r="J15" s="7">
        <v>1658944.85</v>
      </c>
      <c r="K15" s="33">
        <f t="shared" si="1"/>
        <v>-28557.789999999804</v>
      </c>
      <c r="L15" s="7"/>
      <c r="M15" s="7">
        <v>96636.36</v>
      </c>
      <c r="N15" s="7">
        <f t="shared" si="2"/>
        <v>96636.36</v>
      </c>
      <c r="O15" s="7">
        <v>95000.97</v>
      </c>
      <c r="P15" s="6">
        <f t="shared" si="3"/>
        <v>-1635.3899999999994</v>
      </c>
      <c r="Q15" s="22"/>
      <c r="R15" s="27"/>
    </row>
    <row r="16" spans="1:18" ht="12.75">
      <c r="A16" s="4">
        <v>7</v>
      </c>
      <c r="B16" s="54" t="s">
        <v>22</v>
      </c>
      <c r="C16" s="54"/>
      <c r="D16" s="4">
        <v>9</v>
      </c>
      <c r="E16" s="4">
        <v>35</v>
      </c>
      <c r="F16" s="4">
        <v>1</v>
      </c>
      <c r="G16" s="5">
        <v>4259.4</v>
      </c>
      <c r="H16" s="6">
        <v>781003.09</v>
      </c>
      <c r="I16" s="6">
        <f t="shared" si="0"/>
        <v>781003.09</v>
      </c>
      <c r="J16" s="7">
        <v>769285.59</v>
      </c>
      <c r="K16" s="33">
        <f t="shared" si="1"/>
        <v>-11717.5</v>
      </c>
      <c r="L16" s="7"/>
      <c r="M16" s="7">
        <v>44723.57</v>
      </c>
      <c r="N16" s="7">
        <f t="shared" si="2"/>
        <v>44723.57</v>
      </c>
      <c r="O16" s="7">
        <v>44052.58</v>
      </c>
      <c r="P16" s="6">
        <f t="shared" si="3"/>
        <v>-670.989999999998</v>
      </c>
      <c r="Q16" s="22"/>
      <c r="R16" s="27"/>
    </row>
    <row r="17" spans="1:18" ht="12.75">
      <c r="A17" s="4">
        <v>8</v>
      </c>
      <c r="B17" s="54" t="s">
        <v>23</v>
      </c>
      <c r="C17" s="54"/>
      <c r="D17" s="4">
        <v>9</v>
      </c>
      <c r="E17" s="4">
        <v>177</v>
      </c>
      <c r="F17" s="4">
        <v>5</v>
      </c>
      <c r="G17" s="5">
        <v>9657</v>
      </c>
      <c r="H17" s="6">
        <v>1770685.54</v>
      </c>
      <c r="I17" s="6">
        <f t="shared" si="0"/>
        <v>1770685.54</v>
      </c>
      <c r="J17" s="7">
        <v>1750972.66</v>
      </c>
      <c r="K17" s="33">
        <f t="shared" si="1"/>
        <v>-19712.88000000012</v>
      </c>
      <c r="L17" s="7"/>
      <c r="M17" s="7">
        <v>101403.52</v>
      </c>
      <c r="N17" s="7">
        <f t="shared" si="2"/>
        <v>101403.52</v>
      </c>
      <c r="O17" s="7">
        <v>100274.6</v>
      </c>
      <c r="P17" s="6">
        <f t="shared" si="3"/>
        <v>-1128.9199999999983</v>
      </c>
      <c r="Q17" s="22"/>
      <c r="R17" s="27"/>
    </row>
    <row r="18" spans="1:18" ht="12.75">
      <c r="A18" s="4">
        <v>9</v>
      </c>
      <c r="B18" s="64" t="s">
        <v>24</v>
      </c>
      <c r="C18" s="65"/>
      <c r="D18" s="4">
        <v>9</v>
      </c>
      <c r="E18" s="4">
        <v>213</v>
      </c>
      <c r="F18" s="4">
        <v>6</v>
      </c>
      <c r="G18" s="5">
        <v>3842.1</v>
      </c>
      <c r="H18" s="6">
        <v>704480.68</v>
      </c>
      <c r="I18" s="6">
        <f t="shared" si="0"/>
        <v>704480.68</v>
      </c>
      <c r="J18" s="7">
        <v>689521.48</v>
      </c>
      <c r="K18" s="33">
        <f t="shared" si="1"/>
        <v>-14959.20000000007</v>
      </c>
      <c r="L18" s="7"/>
      <c r="M18" s="7">
        <v>40343.1</v>
      </c>
      <c r="N18" s="7">
        <f t="shared" si="2"/>
        <v>40343.1</v>
      </c>
      <c r="O18" s="7">
        <v>39486.44</v>
      </c>
      <c r="P18" s="6">
        <f>O18-M18</f>
        <v>-856.6599999999962</v>
      </c>
      <c r="Q18" s="22"/>
      <c r="R18" s="27"/>
    </row>
    <row r="19" spans="1:18" ht="12.75">
      <c r="A19" s="4">
        <v>10</v>
      </c>
      <c r="B19" s="54" t="s">
        <v>25</v>
      </c>
      <c r="C19" s="54"/>
      <c r="D19" s="4">
        <v>9</v>
      </c>
      <c r="E19" s="4">
        <v>213</v>
      </c>
      <c r="F19" s="4">
        <v>6</v>
      </c>
      <c r="G19" s="5">
        <v>5786.9</v>
      </c>
      <c r="H19" s="6">
        <v>1061003.19</v>
      </c>
      <c r="I19" s="6">
        <f t="shared" si="0"/>
        <v>1061003.19</v>
      </c>
      <c r="J19" s="7">
        <v>1035041.34</v>
      </c>
      <c r="K19" s="33">
        <f t="shared" si="1"/>
        <v>-25961.849999999977</v>
      </c>
      <c r="L19" s="7"/>
      <c r="M19" s="7">
        <v>60758.95</v>
      </c>
      <c r="N19" s="7">
        <f t="shared" si="2"/>
        <v>60758.95</v>
      </c>
      <c r="O19" s="7">
        <v>59272.23</v>
      </c>
      <c r="P19" s="6">
        <f t="shared" si="3"/>
        <v>-1486.719999999994</v>
      </c>
      <c r="Q19" s="22"/>
      <c r="R19" s="27"/>
    </row>
    <row r="20" spans="1:18" ht="12.75">
      <c r="A20" s="4"/>
      <c r="B20" s="54"/>
      <c r="C20" s="54"/>
      <c r="D20" s="4">
        <v>9</v>
      </c>
      <c r="E20" s="4">
        <v>142</v>
      </c>
      <c r="F20" s="4">
        <v>4</v>
      </c>
      <c r="G20" s="5"/>
      <c r="H20" s="6"/>
      <c r="I20" s="6"/>
      <c r="J20" s="7"/>
      <c r="K20" s="33"/>
      <c r="L20" s="7"/>
      <c r="M20" s="7"/>
      <c r="N20" s="7"/>
      <c r="O20" s="7"/>
      <c r="P20" s="6"/>
      <c r="Q20" s="22"/>
      <c r="R20" s="27"/>
    </row>
    <row r="21" spans="1:18" ht="12.75">
      <c r="A21" s="4"/>
      <c r="B21" s="18"/>
      <c r="C21" s="18"/>
      <c r="D21" s="4"/>
      <c r="E21" s="4"/>
      <c r="F21" s="4"/>
      <c r="G21" s="5"/>
      <c r="H21" s="6"/>
      <c r="I21" s="6"/>
      <c r="J21" s="7"/>
      <c r="K21" s="33"/>
      <c r="L21" s="7"/>
      <c r="M21" s="7"/>
      <c r="N21" s="7"/>
      <c r="O21" s="7"/>
      <c r="P21" s="6"/>
      <c r="Q21" s="22"/>
      <c r="R21" s="27"/>
    </row>
    <row r="22" spans="1:18" ht="12.75">
      <c r="A22" s="4"/>
      <c r="B22" s="54"/>
      <c r="C22" s="54"/>
      <c r="D22" s="4"/>
      <c r="E22" s="4"/>
      <c r="F22" s="4"/>
      <c r="G22" s="5"/>
      <c r="H22" s="6"/>
      <c r="I22" s="6"/>
      <c r="J22" s="7"/>
      <c r="K22" s="33"/>
      <c r="L22" s="7"/>
      <c r="M22" s="7"/>
      <c r="N22" s="7"/>
      <c r="O22" s="7"/>
      <c r="P22" s="6"/>
      <c r="Q22" s="22"/>
      <c r="R22" s="27"/>
    </row>
    <row r="23" spans="1:18" ht="12.75">
      <c r="A23" s="8"/>
      <c r="B23" s="61" t="s">
        <v>7</v>
      </c>
      <c r="C23" s="62"/>
      <c r="D23" s="8"/>
      <c r="E23" s="8">
        <f aca="true" t="shared" si="4" ref="E23:J23">SUM(E12:E22)</f>
        <v>1247</v>
      </c>
      <c r="F23" s="8">
        <f t="shared" si="4"/>
        <v>35</v>
      </c>
      <c r="G23" s="9">
        <f t="shared" si="4"/>
        <v>63276.8</v>
      </c>
      <c r="H23" s="29">
        <f t="shared" si="4"/>
        <v>11601949.519999998</v>
      </c>
      <c r="I23" s="29">
        <f t="shared" si="4"/>
        <v>11601949.519999998</v>
      </c>
      <c r="J23" s="10">
        <f t="shared" si="4"/>
        <v>11361584.63</v>
      </c>
      <c r="K23" s="36">
        <f t="shared" si="1"/>
        <v>-240364.88999999687</v>
      </c>
      <c r="L23" s="10"/>
      <c r="M23" s="10">
        <f>SUM(M12:M22)</f>
        <v>664361.8699999999</v>
      </c>
      <c r="N23" s="10">
        <f>SUM(N12:N22)</f>
        <v>664361.8699999999</v>
      </c>
      <c r="O23" s="10">
        <f>SUM(O12:O22)</f>
        <v>650598.31</v>
      </c>
      <c r="P23" s="29">
        <f>O23-M23</f>
        <v>-13763.559999999823</v>
      </c>
      <c r="Q23" s="22"/>
      <c r="R23" s="25"/>
    </row>
    <row r="24" spans="1:18" ht="12.75">
      <c r="A24" s="8"/>
      <c r="B24" s="63" t="s">
        <v>9</v>
      </c>
      <c r="C24" s="63"/>
      <c r="D24" s="8"/>
      <c r="E24" s="8">
        <f>E10+E23</f>
        <v>1374</v>
      </c>
      <c r="F24" s="8">
        <f>F10+F23</f>
        <v>35</v>
      </c>
      <c r="G24" s="8">
        <f>G10+G23</f>
        <v>70236.90000000001</v>
      </c>
      <c r="H24" s="29">
        <f aca="true" t="shared" si="5" ref="H24:O24">H10+H23</f>
        <v>12533149.429999998</v>
      </c>
      <c r="I24" s="29">
        <f t="shared" si="5"/>
        <v>12533149.429999998</v>
      </c>
      <c r="J24" s="29">
        <f t="shared" si="5"/>
        <v>12239708.760000002</v>
      </c>
      <c r="K24" s="29">
        <f>K10+K23</f>
        <v>-293440.6699999969</v>
      </c>
      <c r="L24" s="10"/>
      <c r="M24" s="29">
        <f>M10+M23</f>
        <v>737444.3899999999</v>
      </c>
      <c r="N24" s="29">
        <f t="shared" si="5"/>
        <v>737444.3899999999</v>
      </c>
      <c r="O24" s="29">
        <f t="shared" si="5"/>
        <v>720203.49</v>
      </c>
      <c r="P24" s="29">
        <f t="shared" si="3"/>
        <v>-17240.899999999907</v>
      </c>
      <c r="Q24" s="22"/>
      <c r="R24" s="25"/>
    </row>
    <row r="25" spans="1:18" ht="12.75">
      <c r="A25" s="11"/>
      <c r="B25" s="12"/>
      <c r="C25" s="12"/>
      <c r="D25" s="11"/>
      <c r="E25" s="13"/>
      <c r="F25" s="13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5"/>
      <c r="R25" s="15"/>
    </row>
    <row r="26" spans="1:18" ht="12.75">
      <c r="A26" s="11"/>
      <c r="B26" s="12"/>
      <c r="C26" s="12"/>
      <c r="D26" s="11"/>
      <c r="E26" s="13"/>
      <c r="F26" s="13"/>
      <c r="G26" s="30"/>
      <c r="H26" s="30"/>
      <c r="I26" s="30"/>
      <c r="J26" s="30"/>
      <c r="K26" s="30"/>
      <c r="L26" s="20"/>
      <c r="M26" s="20"/>
      <c r="N26" s="15"/>
      <c r="O26" s="15"/>
      <c r="P26" s="15"/>
      <c r="Q26" s="20"/>
      <c r="R26" s="20"/>
    </row>
    <row r="27" spans="1:17" ht="15.75">
      <c r="A27" s="1"/>
      <c r="G27" s="3"/>
      <c r="H27" s="21"/>
      <c r="I27" s="66"/>
      <c r="J27" s="67"/>
      <c r="K27" s="67"/>
      <c r="L27" s="67"/>
      <c r="M27" s="68"/>
      <c r="N27" s="67"/>
      <c r="O27" s="67"/>
      <c r="P27" s="67"/>
      <c r="Q27" s="67"/>
    </row>
    <row r="28" spans="1:22" ht="12.75">
      <c r="A28" s="1"/>
      <c r="G28" s="3"/>
      <c r="H28" s="1"/>
      <c r="I28" s="1"/>
      <c r="J28" s="1"/>
      <c r="K28" s="1"/>
      <c r="L28" s="1"/>
      <c r="M28" s="22"/>
      <c r="N28" s="1"/>
      <c r="O28" s="1"/>
      <c r="P28" s="1"/>
      <c r="Q28" s="21"/>
      <c r="V28" t="s">
        <v>10</v>
      </c>
    </row>
    <row r="29" ht="12.75">
      <c r="M29" s="22"/>
    </row>
    <row r="30" ht="12.75">
      <c r="M30" s="22"/>
    </row>
    <row r="31" ht="12.75">
      <c r="M31" s="22"/>
    </row>
    <row r="32" ht="12.75">
      <c r="M32" s="22"/>
    </row>
    <row r="33" ht="12.75">
      <c r="M33" s="22"/>
    </row>
    <row r="34" ht="12.75">
      <c r="M34" s="22"/>
    </row>
    <row r="35" ht="12.75">
      <c r="M35" s="22"/>
    </row>
  </sheetData>
  <sheetProtection/>
  <mergeCells count="32">
    <mergeCell ref="B24:C24"/>
    <mergeCell ref="B23:C23"/>
    <mergeCell ref="B17:C17"/>
    <mergeCell ref="B19:C19"/>
    <mergeCell ref="B20:C20"/>
    <mergeCell ref="B22:C22"/>
    <mergeCell ref="B18:C18"/>
    <mergeCell ref="B14:C14"/>
    <mergeCell ref="B15:C15"/>
    <mergeCell ref="B16:C16"/>
    <mergeCell ref="B10:C10"/>
    <mergeCell ref="A11:R11"/>
    <mergeCell ref="B12:C12"/>
    <mergeCell ref="B7:C7"/>
    <mergeCell ref="B8:C8"/>
    <mergeCell ref="B9:C9"/>
    <mergeCell ref="B13:C13"/>
    <mergeCell ref="B6:C6"/>
    <mergeCell ref="G3:G4"/>
    <mergeCell ref="L3:L4"/>
    <mergeCell ref="H3:K3"/>
    <mergeCell ref="F3:F4"/>
    <mergeCell ref="C1:N1"/>
    <mergeCell ref="R3:R4"/>
    <mergeCell ref="A5:R5"/>
    <mergeCell ref="M3:P3"/>
    <mergeCell ref="A3:A4"/>
    <mergeCell ref="B3:C4"/>
    <mergeCell ref="D3:D4"/>
    <mergeCell ref="E3:E4"/>
    <mergeCell ref="B2:O2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2014-03-19T08:14:39Z</cp:lastPrinted>
  <dcterms:created xsi:type="dcterms:W3CDTF">2009-02-05T11:46:23Z</dcterms:created>
  <dcterms:modified xsi:type="dcterms:W3CDTF">2014-03-19T08:15:17Z</dcterms:modified>
  <cp:category/>
  <cp:version/>
  <cp:contentType/>
  <cp:contentStatus/>
</cp:coreProperties>
</file>