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112" windowHeight="6408" tabRatio="799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<sst xmlns="http://schemas.openxmlformats.org/spreadsheetml/2006/main" count="43" uniqueCount="36">
  <si>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УУТЭ</t>
  </si>
  <si>
    <t>вывоз мусора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</si>
  <si>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</si>
  <si>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</t>
  </si>
  <si>
    <t>Наименование улицы, номер дома.</t>
  </si>
  <si>
    <t>Этажность</t>
  </si>
  <si>
    <t>Кол-во квартир</t>
  </si>
  <si>
    <t>Кол-во лифтов</t>
  </si>
  <si>
    <t xml:space="preserve"> Общая пол.S кв.</t>
  </si>
  <si>
    <t>ИТОГО</t>
  </si>
  <si>
    <t>содержание</t>
  </si>
  <si>
    <t>текущий рем.</t>
  </si>
  <si>
    <t>Итого:</t>
  </si>
  <si>
    <t>Всего:</t>
  </si>
  <si>
    <t xml:space="preserve"> </t>
  </si>
  <si>
    <t xml:space="preserve">            ( - )</t>
  </si>
  <si>
    <t>долг</t>
  </si>
  <si>
    <t xml:space="preserve">            ( + )</t>
  </si>
  <si>
    <t>переплата</t>
  </si>
  <si>
    <t xml:space="preserve"> К.Маркса,56</t>
  </si>
  <si>
    <t xml:space="preserve"> Мира,85</t>
  </si>
  <si>
    <t xml:space="preserve"> К.Маркса,50</t>
  </si>
  <si>
    <t xml:space="preserve"> К.Маркса ,62</t>
  </si>
  <si>
    <t xml:space="preserve"> Лазоревый,24</t>
  </si>
  <si>
    <t xml:space="preserve"> Ленинградс.28</t>
  </si>
  <si>
    <t xml:space="preserve"> Ленинград ,30</t>
  </si>
  <si>
    <t xml:space="preserve"> Мира ,93</t>
  </si>
  <si>
    <t xml:space="preserve"> Мира,97</t>
  </si>
  <si>
    <t xml:space="preserve"> К.Маркса,70</t>
  </si>
  <si>
    <t xml:space="preserve">             Пятиэтажные дома с благоустройством без лифта</t>
  </si>
  <si>
    <t xml:space="preserve">            Девятиэтажные дома с благоустройством и лифтами</t>
  </si>
  <si>
    <t>Начисленно населению( руб.)</t>
  </si>
  <si>
    <t>Оплачено населением(руб.)</t>
  </si>
  <si>
    <t>доп.работы</t>
  </si>
  <si>
    <t>Анализ поступления     (руб.)</t>
  </si>
  <si>
    <t>ДОХОДЫ  по ООО УК "РИСОЖ-2" за  январь- декабрь  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</si>
</sst>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7"/>
  <sheetViews>
    <sheetView tabSelected="1" zoomScalePageLayoutView="0" workbookViewId="0" topLeftCell="B1">
      <selection activeCell="E25" sqref="E25:M25"/>
    </sheetView>
  </sheetViews>
  <sheetFormatPr defaultColWidth="9.00390625" defaultRowHeight="12.75"/>
  <cols>
    <col min="1" max="1" width="3.375" style="0" customWidth="1"/>
    <col min="2" max="2" width="9.50390625" style="0" customWidth="1"/>
    <col min="3" max="3" width="4.00390625" style="0" customWidth="1"/>
    <col min="4" max="4" width="3.00390625" style="0" customWidth="1"/>
    <col min="5" max="5" width="4.875" style="0" customWidth="1"/>
    <col min="6" max="6" width="2.625" style="0" customWidth="1"/>
    <col min="7" max="7" width="7.50390625" style="0" customWidth="1"/>
    <col min="8" max="8" width="9.00390625" style="0" customWidth="1"/>
    <col min="9" max="10" width="8.625" style="0" customWidth="1"/>
    <col min="11" max="11" width="9.875" style="0" customWidth="1"/>
    <col min="12" max="12" width="8.00390625" style="0" hidden="1" customWidth="1"/>
    <col min="13" max="13" width="10.125" style="0" customWidth="1"/>
    <col min="14" max="15" width="10.50390625" style="0" customWidth="1"/>
    <col min="16" max="16" width="9.50390625" style="0" customWidth="1"/>
    <col min="18" max="18" width="9.125" style="0" hidden="1" customWidth="1"/>
    <col min="19" max="19" width="10.50390625" style="0" customWidth="1"/>
    <col min="20" max="20" width="11.00390625" style="0" customWidth="1"/>
  </cols>
  <sheetData>
    <row r="1" spans="1:20" ht="12.75">
      <c r="A1" s="1"/>
      <c r="B1" s="30" t="s">
        <v>35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3"/>
      <c r="O1" s="13"/>
      <c r="P1" s="13"/>
      <c r="Q1" s="13"/>
      <c r="R1" s="13"/>
      <c r="S1" s="13"/>
      <c r="T1" s="2"/>
    </row>
    <row r="2" spans="1:20" ht="12.75">
      <c r="A2" s="1"/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3"/>
      <c r="O2" s="13"/>
      <c r="P2" s="13"/>
      <c r="Q2" s="13"/>
      <c r="R2" s="13"/>
      <c r="S2" s="13"/>
      <c r="T2" s="2"/>
    </row>
    <row r="3" spans="1:20" ht="13.5" customHeight="1" thickBot="1">
      <c r="A3" s="32" t="s">
        <v>3</v>
      </c>
      <c r="B3" s="33" t="s">
        <v>4</v>
      </c>
      <c r="C3" s="33"/>
      <c r="D3" s="34" t="s">
        <v>5</v>
      </c>
      <c r="E3" s="35" t="s">
        <v>6</v>
      </c>
      <c r="F3" s="35" t="s">
        <v>7</v>
      </c>
      <c r="G3" s="40" t="s">
        <v>8</v>
      </c>
      <c r="H3" s="48" t="s">
        <v>31</v>
      </c>
      <c r="I3" s="49"/>
      <c r="J3" s="49"/>
      <c r="K3" s="50"/>
      <c r="L3" s="19"/>
      <c r="M3" s="46" t="s">
        <v>9</v>
      </c>
      <c r="N3" s="41" t="s">
        <v>32</v>
      </c>
      <c r="O3" s="41"/>
      <c r="P3" s="41"/>
      <c r="Q3" s="41"/>
      <c r="R3" s="21"/>
      <c r="S3" s="17"/>
      <c r="T3" s="37" t="s">
        <v>34</v>
      </c>
    </row>
    <row r="4" spans="1:20" ht="65.25" customHeight="1">
      <c r="A4" s="32"/>
      <c r="B4" s="33"/>
      <c r="C4" s="33"/>
      <c r="D4" s="34"/>
      <c r="E4" s="35"/>
      <c r="F4" s="35"/>
      <c r="G4" s="40"/>
      <c r="H4" s="15" t="s">
        <v>10</v>
      </c>
      <c r="I4" s="23" t="s">
        <v>11</v>
      </c>
      <c r="J4" s="23" t="s">
        <v>1</v>
      </c>
      <c r="K4" s="23" t="s">
        <v>33</v>
      </c>
      <c r="L4" s="20" t="s">
        <v>0</v>
      </c>
      <c r="M4" s="47"/>
      <c r="N4" s="15" t="s">
        <v>10</v>
      </c>
      <c r="O4" s="23" t="s">
        <v>11</v>
      </c>
      <c r="P4" s="23" t="s">
        <v>1</v>
      </c>
      <c r="Q4" s="22" t="s">
        <v>33</v>
      </c>
      <c r="R4" s="16" t="s">
        <v>0</v>
      </c>
      <c r="S4" s="16" t="s">
        <v>9</v>
      </c>
      <c r="T4" s="38"/>
    </row>
    <row r="5" spans="1:20" ht="12.75">
      <c r="A5" s="42" t="s">
        <v>29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4"/>
    </row>
    <row r="6" spans="1:20" ht="12.75">
      <c r="A6" s="4">
        <v>1</v>
      </c>
      <c r="B6" s="45" t="s">
        <v>19</v>
      </c>
      <c r="C6" s="45"/>
      <c r="D6" s="4">
        <v>5</v>
      </c>
      <c r="E6" s="4">
        <v>48</v>
      </c>
      <c r="F6" s="4"/>
      <c r="G6" s="5">
        <v>3008.1</v>
      </c>
      <c r="H6" s="26">
        <v>447095.64</v>
      </c>
      <c r="I6" s="26">
        <v>121607.04</v>
      </c>
      <c r="J6" s="27">
        <v>39122.46</v>
      </c>
      <c r="K6" s="27">
        <v>196992</v>
      </c>
      <c r="L6" s="27"/>
      <c r="M6" s="27">
        <f>H6+I6+K6+L6+J6</f>
        <v>804817.14</v>
      </c>
      <c r="N6" s="27">
        <v>437539.49</v>
      </c>
      <c r="O6" s="27">
        <v>119008</v>
      </c>
      <c r="P6" s="27">
        <v>38286</v>
      </c>
      <c r="Q6" s="27">
        <v>192782</v>
      </c>
      <c r="R6" s="27"/>
      <c r="S6" s="27">
        <f>SUM(N6:Q6)</f>
        <v>787615.49</v>
      </c>
      <c r="T6" s="28">
        <f>S6-M6</f>
        <v>-17201.650000000023</v>
      </c>
    </row>
    <row r="7" spans="1:20" ht="12.75">
      <c r="A7" s="4">
        <v>2</v>
      </c>
      <c r="B7" s="45" t="s">
        <v>20</v>
      </c>
      <c r="C7" s="45"/>
      <c r="D7" s="4">
        <v>6</v>
      </c>
      <c r="E7" s="4">
        <v>71</v>
      </c>
      <c r="F7" s="4"/>
      <c r="G7" s="5">
        <v>3952</v>
      </c>
      <c r="H7" s="26">
        <v>585862</v>
      </c>
      <c r="I7" s="26">
        <v>70844</v>
      </c>
      <c r="J7" s="27">
        <v>54824</v>
      </c>
      <c r="K7" s="27"/>
      <c r="L7" s="27"/>
      <c r="M7" s="27">
        <f>H7+I7+K7+L7+J7</f>
        <v>711530</v>
      </c>
      <c r="N7" s="27">
        <v>515303</v>
      </c>
      <c r="O7" s="27">
        <v>62312</v>
      </c>
      <c r="P7" s="27">
        <v>48222</v>
      </c>
      <c r="Q7" s="27"/>
      <c r="R7" s="27"/>
      <c r="S7" s="27">
        <f>SUM(N7:Q7)</f>
        <v>625837</v>
      </c>
      <c r="T7" s="28">
        <f>S7-M7</f>
        <v>-85693</v>
      </c>
    </row>
    <row r="8" spans="1:20" ht="12.75">
      <c r="A8" s="4"/>
      <c r="B8" s="36"/>
      <c r="C8" s="36"/>
      <c r="D8" s="4"/>
      <c r="E8" s="4"/>
      <c r="F8" s="4"/>
      <c r="G8" s="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</row>
    <row r="9" spans="1:20" ht="12.75">
      <c r="A9" s="4"/>
      <c r="B9" s="36"/>
      <c r="C9" s="36"/>
      <c r="D9" s="4"/>
      <c r="E9" s="4"/>
      <c r="F9" s="4"/>
      <c r="G9" s="5"/>
      <c r="H9" s="26"/>
      <c r="I9" s="26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</row>
    <row r="10" spans="1:20" ht="12.75">
      <c r="A10" s="6"/>
      <c r="B10" s="51" t="s">
        <v>12</v>
      </c>
      <c r="C10" s="39"/>
      <c r="D10" s="6"/>
      <c r="E10" s="6">
        <f>SUM(E6:E8)</f>
        <v>119</v>
      </c>
      <c r="F10" s="6"/>
      <c r="G10" s="7">
        <f aca="true" t="shared" si="0" ref="G10:Q10">SUM(G6:G9)</f>
        <v>6960.1</v>
      </c>
      <c r="H10" s="28">
        <f t="shared" si="0"/>
        <v>1032957.64</v>
      </c>
      <c r="I10" s="28">
        <f t="shared" si="0"/>
        <v>192451.03999999998</v>
      </c>
      <c r="J10" s="29">
        <f t="shared" si="0"/>
        <v>93946.45999999999</v>
      </c>
      <c r="K10" s="29">
        <f t="shared" si="0"/>
        <v>196992</v>
      </c>
      <c r="L10" s="29">
        <f t="shared" si="0"/>
        <v>0</v>
      </c>
      <c r="M10" s="29">
        <f t="shared" si="0"/>
        <v>1516347.1400000001</v>
      </c>
      <c r="N10" s="29">
        <f t="shared" si="0"/>
        <v>952842.49</v>
      </c>
      <c r="O10" s="29">
        <f t="shared" si="0"/>
        <v>181320</v>
      </c>
      <c r="P10" s="29">
        <f t="shared" si="0"/>
        <v>86508</v>
      </c>
      <c r="Q10" s="29">
        <f t="shared" si="0"/>
        <v>192782</v>
      </c>
      <c r="R10" s="27">
        <v>12915.01</v>
      </c>
      <c r="S10" s="29">
        <f>SUM(S6:S9)</f>
        <v>1413452.49</v>
      </c>
      <c r="T10" s="28">
        <f>S10-M10</f>
        <v>-102894.65000000014</v>
      </c>
    </row>
    <row r="11" spans="1:20" ht="12.75">
      <c r="A11" s="42" t="s">
        <v>30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</row>
    <row r="12" spans="1:20" ht="12.75">
      <c r="A12" s="4">
        <v>3</v>
      </c>
      <c r="B12" s="36" t="s">
        <v>21</v>
      </c>
      <c r="C12" s="36"/>
      <c r="D12" s="4">
        <v>10</v>
      </c>
      <c r="E12" s="4">
        <v>198</v>
      </c>
      <c r="F12" s="4">
        <v>5</v>
      </c>
      <c r="G12" s="5">
        <v>10616</v>
      </c>
      <c r="H12" s="26">
        <v>2121102.96</v>
      </c>
      <c r="I12" s="26">
        <v>594927.48</v>
      </c>
      <c r="J12" s="27">
        <v>138115.48</v>
      </c>
      <c r="K12" s="27"/>
      <c r="L12" s="27"/>
      <c r="M12" s="27">
        <f aca="true" t="shared" si="1" ref="M12:M19">SUM(H12:K12)</f>
        <v>2854145.92</v>
      </c>
      <c r="N12" s="27">
        <v>2028856.88</v>
      </c>
      <c r="O12" s="27">
        <v>569054.28</v>
      </c>
      <c r="P12" s="27">
        <v>132108.88</v>
      </c>
      <c r="Q12" s="27"/>
      <c r="R12" s="27"/>
      <c r="S12" s="27">
        <f>SUM(N12:R12)</f>
        <v>2730020.04</v>
      </c>
      <c r="T12" s="28">
        <f aca="true" t="shared" si="2" ref="T12:T19">S12-M12</f>
        <v>-124125.87999999989</v>
      </c>
    </row>
    <row r="13" spans="1:20" ht="12.75">
      <c r="A13" s="4">
        <v>4</v>
      </c>
      <c r="B13" s="36" t="s">
        <v>22</v>
      </c>
      <c r="C13" s="36"/>
      <c r="D13" s="4">
        <v>9</v>
      </c>
      <c r="E13" s="4">
        <v>197</v>
      </c>
      <c r="F13" s="4">
        <v>5</v>
      </c>
      <c r="G13" s="5">
        <v>10576</v>
      </c>
      <c r="H13" s="26">
        <v>2113109</v>
      </c>
      <c r="I13" s="26">
        <v>558418</v>
      </c>
      <c r="J13" s="27">
        <v>137591</v>
      </c>
      <c r="K13" s="27"/>
      <c r="L13" s="27"/>
      <c r="M13" s="27">
        <f t="shared" si="1"/>
        <v>2809118</v>
      </c>
      <c r="N13" s="27">
        <v>2066283</v>
      </c>
      <c r="O13" s="27">
        <v>546043</v>
      </c>
      <c r="P13" s="27">
        <v>134542</v>
      </c>
      <c r="Q13" s="27"/>
      <c r="R13" s="27"/>
      <c r="S13" s="27">
        <f aca="true" t="shared" si="3" ref="S13:S19">SUM(N13:R13)</f>
        <v>2746868</v>
      </c>
      <c r="T13" s="28">
        <f t="shared" si="2"/>
        <v>-62250</v>
      </c>
    </row>
    <row r="14" spans="1:20" ht="12.75">
      <c r="A14" s="4">
        <v>5</v>
      </c>
      <c r="B14" s="36" t="s">
        <v>23</v>
      </c>
      <c r="C14" s="36"/>
      <c r="D14" s="4">
        <v>9</v>
      </c>
      <c r="E14" s="4">
        <v>177</v>
      </c>
      <c r="F14" s="4">
        <v>5</v>
      </c>
      <c r="G14" s="5">
        <v>9336.2</v>
      </c>
      <c r="H14" s="26">
        <v>1865186</v>
      </c>
      <c r="I14" s="26">
        <v>523148</v>
      </c>
      <c r="J14" s="27">
        <v>125090</v>
      </c>
      <c r="K14" s="27"/>
      <c r="L14" s="27"/>
      <c r="M14" s="27">
        <f t="shared" si="1"/>
        <v>2513424</v>
      </c>
      <c r="N14" s="27">
        <v>1771441</v>
      </c>
      <c r="O14" s="27">
        <v>496854</v>
      </c>
      <c r="P14" s="27">
        <v>118803</v>
      </c>
      <c r="Q14" s="27"/>
      <c r="R14" s="27"/>
      <c r="S14" s="27">
        <f t="shared" si="3"/>
        <v>2387098</v>
      </c>
      <c r="T14" s="28">
        <f t="shared" si="2"/>
        <v>-126326</v>
      </c>
    </row>
    <row r="15" spans="1:20" ht="12.75">
      <c r="A15" s="4">
        <v>6</v>
      </c>
      <c r="B15" s="36" t="s">
        <v>24</v>
      </c>
      <c r="C15" s="36"/>
      <c r="D15" s="4">
        <v>9</v>
      </c>
      <c r="E15" s="4">
        <v>176</v>
      </c>
      <c r="F15" s="4">
        <v>5</v>
      </c>
      <c r="G15" s="5">
        <v>9203.2</v>
      </c>
      <c r="H15" s="26">
        <v>1838825</v>
      </c>
      <c r="I15" s="26">
        <v>515755</v>
      </c>
      <c r="J15" s="27">
        <v>119736</v>
      </c>
      <c r="K15" s="27"/>
      <c r="L15" s="27"/>
      <c r="M15" s="27">
        <f t="shared" si="1"/>
        <v>2474316</v>
      </c>
      <c r="N15" s="27">
        <v>1738034</v>
      </c>
      <c r="O15" s="27">
        <v>487485</v>
      </c>
      <c r="P15" s="27">
        <v>113173</v>
      </c>
      <c r="Q15" s="27"/>
      <c r="R15" s="27"/>
      <c r="S15" s="27">
        <f t="shared" si="3"/>
        <v>2338692</v>
      </c>
      <c r="T15" s="28">
        <f t="shared" si="2"/>
        <v>-135624</v>
      </c>
    </row>
    <row r="16" spans="1:20" ht="12.75">
      <c r="A16" s="4">
        <v>7</v>
      </c>
      <c r="B16" s="36" t="s">
        <v>25</v>
      </c>
      <c r="C16" s="36"/>
      <c r="D16" s="4">
        <v>10</v>
      </c>
      <c r="E16" s="4">
        <v>79</v>
      </c>
      <c r="F16" s="4">
        <v>2</v>
      </c>
      <c r="G16" s="5">
        <v>4259.4</v>
      </c>
      <c r="H16" s="26">
        <v>852616</v>
      </c>
      <c r="I16" s="26">
        <v>239914</v>
      </c>
      <c r="J16" s="27">
        <v>55883</v>
      </c>
      <c r="K16" s="27"/>
      <c r="L16" s="27"/>
      <c r="M16" s="27">
        <f t="shared" si="1"/>
        <v>1148413</v>
      </c>
      <c r="N16" s="27">
        <v>818367</v>
      </c>
      <c r="O16" s="27">
        <v>230277</v>
      </c>
      <c r="P16" s="27">
        <v>53638</v>
      </c>
      <c r="Q16" s="27"/>
      <c r="R16" s="27"/>
      <c r="S16" s="27">
        <f t="shared" si="3"/>
        <v>1102282</v>
      </c>
      <c r="T16" s="28">
        <f t="shared" si="2"/>
        <v>-46131</v>
      </c>
    </row>
    <row r="17" spans="1:20" ht="12.75">
      <c r="A17" s="4">
        <v>8</v>
      </c>
      <c r="B17" s="36" t="s">
        <v>26</v>
      </c>
      <c r="C17" s="36"/>
      <c r="D17" s="4">
        <v>9</v>
      </c>
      <c r="E17" s="4">
        <v>177</v>
      </c>
      <c r="F17" s="4">
        <v>5</v>
      </c>
      <c r="G17" s="5">
        <v>9657</v>
      </c>
      <c r="H17" s="26">
        <v>1929078</v>
      </c>
      <c r="I17" s="26">
        <v>541068</v>
      </c>
      <c r="J17" s="27">
        <v>125609</v>
      </c>
      <c r="K17" s="27"/>
      <c r="L17" s="27"/>
      <c r="M17" s="27">
        <f t="shared" si="1"/>
        <v>2595755</v>
      </c>
      <c r="N17" s="27">
        <v>1892891</v>
      </c>
      <c r="O17" s="27">
        <v>530918</v>
      </c>
      <c r="P17" s="27">
        <v>123254</v>
      </c>
      <c r="Q17" s="27"/>
      <c r="R17" s="27"/>
      <c r="S17" s="27">
        <f t="shared" si="3"/>
        <v>2547063</v>
      </c>
      <c r="T17" s="28">
        <f t="shared" si="2"/>
        <v>-48692</v>
      </c>
    </row>
    <row r="18" spans="1:20" ht="12.75">
      <c r="A18" s="4">
        <v>9</v>
      </c>
      <c r="B18" s="36" t="s">
        <v>27</v>
      </c>
      <c r="C18" s="36"/>
      <c r="D18" s="4">
        <v>9</v>
      </c>
      <c r="E18" s="4">
        <v>70</v>
      </c>
      <c r="F18" s="4">
        <v>2</v>
      </c>
      <c r="G18" s="5">
        <v>3842.1</v>
      </c>
      <c r="H18" s="26">
        <v>767634</v>
      </c>
      <c r="I18" s="26">
        <v>194099</v>
      </c>
      <c r="J18" s="27">
        <v>49984</v>
      </c>
      <c r="K18" s="27"/>
      <c r="L18" s="27"/>
      <c r="M18" s="27">
        <f t="shared" si="1"/>
        <v>1011717</v>
      </c>
      <c r="N18" s="27">
        <v>744901</v>
      </c>
      <c r="O18" s="27">
        <v>188351</v>
      </c>
      <c r="P18" s="27">
        <v>48504</v>
      </c>
      <c r="Q18" s="27"/>
      <c r="R18" s="27"/>
      <c r="S18" s="27">
        <f t="shared" si="3"/>
        <v>981756</v>
      </c>
      <c r="T18" s="28">
        <f t="shared" si="2"/>
        <v>-29961</v>
      </c>
    </row>
    <row r="19" spans="1:20" ht="12.75">
      <c r="A19" s="4">
        <v>10</v>
      </c>
      <c r="B19" s="36" t="s">
        <v>28</v>
      </c>
      <c r="C19" s="36"/>
      <c r="D19" s="4">
        <v>9</v>
      </c>
      <c r="E19" s="4">
        <v>107</v>
      </c>
      <c r="F19" s="4">
        <v>3</v>
      </c>
      <c r="G19" s="5">
        <v>5786.9</v>
      </c>
      <c r="H19" s="26">
        <v>1155966</v>
      </c>
      <c r="I19" s="26">
        <v>291594</v>
      </c>
      <c r="J19" s="27">
        <v>76020</v>
      </c>
      <c r="K19" s="27"/>
      <c r="L19" s="27"/>
      <c r="M19" s="27">
        <f t="shared" si="1"/>
        <v>1523580</v>
      </c>
      <c r="N19" s="27">
        <v>1126413</v>
      </c>
      <c r="O19" s="27">
        <v>284139</v>
      </c>
      <c r="P19" s="27">
        <v>74076</v>
      </c>
      <c r="Q19" s="27"/>
      <c r="R19" s="27"/>
      <c r="S19" s="27">
        <f t="shared" si="3"/>
        <v>1484628</v>
      </c>
      <c r="T19" s="28">
        <f t="shared" si="2"/>
        <v>-38952</v>
      </c>
    </row>
    <row r="20" spans="1:20" ht="12.75">
      <c r="A20" s="4"/>
      <c r="B20" s="36"/>
      <c r="C20" s="36"/>
      <c r="D20" s="4"/>
      <c r="E20" s="4"/>
      <c r="F20" s="4"/>
      <c r="G20" s="5"/>
      <c r="H20" s="26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</row>
    <row r="21" spans="1:20" ht="12.75">
      <c r="A21" s="6"/>
      <c r="B21" s="51" t="s">
        <v>12</v>
      </c>
      <c r="C21" s="39"/>
      <c r="D21" s="6"/>
      <c r="E21" s="6">
        <f>SUM(E12:E20)</f>
        <v>1181</v>
      </c>
      <c r="F21" s="6">
        <f>SUM(F12:F20)</f>
        <v>32</v>
      </c>
      <c r="G21" s="24">
        <f>SUM(G12:G19)</f>
        <v>63276.8</v>
      </c>
      <c r="H21" s="28">
        <f>SUM(H12:H19)</f>
        <v>12643516.96</v>
      </c>
      <c r="I21" s="28">
        <f aca="true" t="shared" si="4" ref="I21:Q21">SUM(I12:I20)</f>
        <v>3458923.48</v>
      </c>
      <c r="J21" s="28">
        <f>SUM(J12:J20)</f>
        <v>828028.48</v>
      </c>
      <c r="K21" s="29">
        <f t="shared" si="4"/>
        <v>0</v>
      </c>
      <c r="L21" s="29">
        <f>SUM(L12:L19)</f>
        <v>0</v>
      </c>
      <c r="M21" s="29">
        <f>SUM(M12:M20)</f>
        <v>16930468.92</v>
      </c>
      <c r="N21" s="29">
        <f t="shared" si="4"/>
        <v>12187186.879999999</v>
      </c>
      <c r="O21" s="29">
        <f t="shared" si="4"/>
        <v>3333121.2800000003</v>
      </c>
      <c r="P21" s="29">
        <f t="shared" si="4"/>
        <v>798098.88</v>
      </c>
      <c r="Q21" s="29">
        <f t="shared" si="4"/>
        <v>0</v>
      </c>
      <c r="R21" s="29">
        <f>SUM(R12:R19)</f>
        <v>0</v>
      </c>
      <c r="S21" s="29">
        <f>SUM(S12:S20)</f>
        <v>16318407.04</v>
      </c>
      <c r="T21" s="28">
        <f>SUM(T12:T20)</f>
        <v>-612061.8799999999</v>
      </c>
    </row>
    <row r="22" spans="1:20" ht="12.75">
      <c r="A22" s="6"/>
      <c r="B22" s="52" t="s">
        <v>13</v>
      </c>
      <c r="C22" s="52"/>
      <c r="D22" s="6"/>
      <c r="E22" s="6">
        <f>E10+E21</f>
        <v>1300</v>
      </c>
      <c r="F22" s="6">
        <f>F10+F21</f>
        <v>32</v>
      </c>
      <c r="G22" s="25">
        <f aca="true" t="shared" si="5" ref="G22:Q22">G10+G21</f>
        <v>70236.90000000001</v>
      </c>
      <c r="H22" s="28">
        <f t="shared" si="5"/>
        <v>13676474.600000001</v>
      </c>
      <c r="I22" s="28">
        <f>I10+I21</f>
        <v>3651374.52</v>
      </c>
      <c r="J22" s="28">
        <f>J10+J21</f>
        <v>921974.94</v>
      </c>
      <c r="K22" s="28">
        <f>K10+K21</f>
        <v>196992</v>
      </c>
      <c r="L22" s="28">
        <f>L10+L21</f>
        <v>0</v>
      </c>
      <c r="M22" s="29">
        <f>M10+M21</f>
        <v>18446816.060000002</v>
      </c>
      <c r="N22" s="28">
        <f t="shared" si="5"/>
        <v>13140029.37</v>
      </c>
      <c r="O22" s="28">
        <f t="shared" si="5"/>
        <v>3514441.2800000003</v>
      </c>
      <c r="P22" s="28">
        <f t="shared" si="5"/>
        <v>884606.88</v>
      </c>
      <c r="Q22" s="28">
        <f t="shared" si="5"/>
        <v>192782</v>
      </c>
      <c r="R22" s="29">
        <f>R10+R21</f>
        <v>12915.01</v>
      </c>
      <c r="S22" s="29">
        <f>S21+S10</f>
        <v>17731859.529999997</v>
      </c>
      <c r="T22" s="28">
        <f>S22-M22</f>
        <v>-714956.5300000049</v>
      </c>
    </row>
    <row r="23" spans="1:20" ht="12.75">
      <c r="A23" s="8"/>
      <c r="B23" s="9"/>
      <c r="C23" s="9"/>
      <c r="D23" s="8"/>
      <c r="E23" s="10"/>
      <c r="F23" s="10"/>
      <c r="G23" s="11"/>
      <c r="H23" s="11"/>
      <c r="I23" s="11"/>
      <c r="J23" s="11"/>
      <c r="K23" s="11"/>
      <c r="L23" s="11"/>
      <c r="M23" s="14"/>
      <c r="N23" s="12"/>
      <c r="O23" s="12"/>
      <c r="P23" s="12"/>
      <c r="Q23" s="12"/>
      <c r="R23" s="12"/>
      <c r="S23" s="12"/>
      <c r="T23" s="12"/>
    </row>
    <row r="24" spans="1:20" ht="12.75">
      <c r="A24" s="8"/>
      <c r="B24" s="9"/>
      <c r="C24" s="9"/>
      <c r="D24" s="8"/>
      <c r="E24" s="10"/>
      <c r="F24" s="10"/>
      <c r="G24" s="11"/>
      <c r="H24" s="11"/>
      <c r="I24" s="11"/>
      <c r="J24" s="11"/>
      <c r="K24" s="11"/>
      <c r="L24" s="11"/>
      <c r="M24" s="12"/>
      <c r="N24" s="12"/>
      <c r="O24" s="12"/>
      <c r="P24" s="12"/>
      <c r="Q24" s="12"/>
      <c r="R24" s="12"/>
      <c r="S24" s="18" t="s">
        <v>15</v>
      </c>
      <c r="T24" s="18" t="s">
        <v>16</v>
      </c>
    </row>
    <row r="25" spans="1:20" ht="12.75">
      <c r="A25" s="1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 t="s">
        <v>17</v>
      </c>
      <c r="T25" t="s">
        <v>18</v>
      </c>
    </row>
    <row r="26" spans="1:19" ht="12.75">
      <c r="A26" s="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1"/>
      <c r="S26" s="1"/>
    </row>
    <row r="29" ht="12.75">
      <c r="Q29" t="s">
        <v>2</v>
      </c>
    </row>
    <row r="417" ht="12.75">
      <c r="M417" t="s">
        <v>14</v>
      </c>
    </row>
  </sheetData>
  <sheetProtection/>
  <mergeCells count="30">
    <mergeCell ref="D26:Q26"/>
    <mergeCell ref="B22:C22"/>
    <mergeCell ref="B21:C21"/>
    <mergeCell ref="B17:C17"/>
    <mergeCell ref="B18:C18"/>
    <mergeCell ref="B19:C19"/>
    <mergeCell ref="B20:C20"/>
    <mergeCell ref="B13:C13"/>
    <mergeCell ref="B14:C14"/>
    <mergeCell ref="B15:C15"/>
    <mergeCell ref="B16:C16"/>
    <mergeCell ref="B10:C10"/>
    <mergeCell ref="A11:T11"/>
    <mergeCell ref="B12:C12"/>
    <mergeCell ref="E3:E4"/>
    <mergeCell ref="F3:F4"/>
    <mergeCell ref="H3:K3"/>
    <mergeCell ref="B7:C7"/>
    <mergeCell ref="B8:C8"/>
    <mergeCell ref="B9:C9"/>
    <mergeCell ref="B1:M1"/>
    <mergeCell ref="T3:T4"/>
    <mergeCell ref="A5:T5"/>
    <mergeCell ref="N3:Q3"/>
    <mergeCell ref="A3:A4"/>
    <mergeCell ref="B6:C6"/>
    <mergeCell ref="G3:G4"/>
    <mergeCell ref="M3:M4"/>
    <mergeCell ref="B3:C4"/>
    <mergeCell ref="D3:D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экономист</cp:lastModifiedBy>
  <cp:lastPrinted>2014-10-09T07:36:25Z</cp:lastPrinted>
  <dcterms:created xsi:type="dcterms:W3CDTF">2009-02-05T11:46:23Z</dcterms:created>
  <dcterms:modified xsi:type="dcterms:W3CDTF">2017-03-28T04:58:41Z</dcterms:modified>
  <cp:category/>
  <cp:version/>
  <cp:contentType/>
  <cp:contentStatus/>
</cp:coreProperties>
</file>